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kolb/Desktop/"/>
    </mc:Choice>
  </mc:AlternateContent>
  <xr:revisionPtr revIDLastSave="0" documentId="8_{7811ECB2-4E71-904D-880A-431FF91867B8}" xr6:coauthVersionLast="43" xr6:coauthVersionMax="43" xr10:uidLastSave="{00000000-0000-0000-0000-000000000000}"/>
  <bookViews>
    <workbookView xWindow="6840" yWindow="2000" windowWidth="16820" windowHeight="11240" xr2:uid="{230A59F5-9481-A444-8051-D54F9F038AED}"/>
  </bookViews>
  <sheets>
    <sheet name="ASME B16.47 Series B | API-60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4" i="1" l="1"/>
  <c r="P124" i="1"/>
  <c r="R124" i="1" s="1"/>
  <c r="O124" i="1"/>
  <c r="N124" i="1"/>
  <c r="S123" i="1"/>
  <c r="R123" i="1"/>
  <c r="P123" i="1"/>
  <c r="Q123" i="1" s="1"/>
  <c r="O123" i="1"/>
  <c r="N123" i="1"/>
  <c r="S122" i="1"/>
  <c r="P122" i="1"/>
  <c r="R122" i="1" s="1"/>
  <c r="O122" i="1"/>
  <c r="N122" i="1"/>
  <c r="S121" i="1"/>
  <c r="R121" i="1"/>
  <c r="P121" i="1"/>
  <c r="Q121" i="1" s="1"/>
  <c r="O121" i="1"/>
  <c r="N121" i="1"/>
  <c r="S120" i="1"/>
  <c r="P120" i="1"/>
  <c r="R120" i="1" s="1"/>
  <c r="O120" i="1"/>
  <c r="N120" i="1"/>
  <c r="S119" i="1"/>
  <c r="R119" i="1"/>
  <c r="P119" i="1"/>
  <c r="Q119" i="1" s="1"/>
  <c r="O119" i="1"/>
  <c r="N119" i="1"/>
  <c r="S102" i="1"/>
  <c r="P102" i="1"/>
  <c r="R102" i="1" s="1"/>
  <c r="O102" i="1"/>
  <c r="N102" i="1"/>
  <c r="S101" i="1"/>
  <c r="R101" i="1"/>
  <c r="P101" i="1"/>
  <c r="Q101" i="1" s="1"/>
  <c r="O101" i="1"/>
  <c r="N101" i="1"/>
  <c r="S100" i="1"/>
  <c r="P100" i="1"/>
  <c r="R100" i="1" s="1"/>
  <c r="O100" i="1"/>
  <c r="N100" i="1"/>
  <c r="S99" i="1"/>
  <c r="R99" i="1"/>
  <c r="P99" i="1"/>
  <c r="Q99" i="1" s="1"/>
  <c r="O99" i="1"/>
  <c r="N99" i="1"/>
  <c r="S98" i="1"/>
  <c r="P98" i="1"/>
  <c r="R98" i="1" s="1"/>
  <c r="O98" i="1"/>
  <c r="N98" i="1"/>
  <c r="S97" i="1"/>
  <c r="R97" i="1"/>
  <c r="P97" i="1"/>
  <c r="Q97" i="1" s="1"/>
  <c r="O97" i="1"/>
  <c r="N97" i="1"/>
  <c r="S80" i="1"/>
  <c r="P80" i="1"/>
  <c r="R80" i="1" s="1"/>
  <c r="O80" i="1"/>
  <c r="N80" i="1"/>
  <c r="S79" i="1"/>
  <c r="R79" i="1"/>
  <c r="P79" i="1"/>
  <c r="Q79" i="1" s="1"/>
  <c r="O79" i="1"/>
  <c r="N79" i="1"/>
  <c r="S78" i="1"/>
  <c r="P78" i="1"/>
  <c r="R78" i="1" s="1"/>
  <c r="O78" i="1"/>
  <c r="N78" i="1"/>
  <c r="S77" i="1"/>
  <c r="R77" i="1"/>
  <c r="P77" i="1"/>
  <c r="Q77" i="1" s="1"/>
  <c r="O77" i="1"/>
  <c r="N77" i="1"/>
  <c r="S76" i="1"/>
  <c r="P76" i="1"/>
  <c r="R76" i="1" s="1"/>
  <c r="O76" i="1"/>
  <c r="N76" i="1"/>
  <c r="S75" i="1"/>
  <c r="R75" i="1"/>
  <c r="P75" i="1"/>
  <c r="Q75" i="1" s="1"/>
  <c r="O75" i="1"/>
  <c r="N75" i="1"/>
  <c r="S70" i="1"/>
  <c r="P70" i="1"/>
  <c r="R70" i="1" s="1"/>
  <c r="O70" i="1"/>
  <c r="N70" i="1"/>
  <c r="S69" i="1"/>
  <c r="R69" i="1"/>
  <c r="P69" i="1"/>
  <c r="Q69" i="1" s="1"/>
  <c r="O69" i="1"/>
  <c r="N69" i="1"/>
  <c r="S68" i="1"/>
  <c r="P68" i="1"/>
  <c r="R68" i="1" s="1"/>
  <c r="O68" i="1"/>
  <c r="N68" i="1"/>
  <c r="S67" i="1"/>
  <c r="R67" i="1"/>
  <c r="P67" i="1"/>
  <c r="Q67" i="1" s="1"/>
  <c r="O67" i="1"/>
  <c r="N67" i="1"/>
  <c r="S66" i="1"/>
  <c r="P66" i="1"/>
  <c r="Q66" i="1" s="1"/>
  <c r="O66" i="1"/>
  <c r="N66" i="1"/>
  <c r="S65" i="1"/>
  <c r="R65" i="1"/>
  <c r="P65" i="1"/>
  <c r="Q65" i="1" s="1"/>
  <c r="O65" i="1"/>
  <c r="N65" i="1"/>
  <c r="S64" i="1"/>
  <c r="P64" i="1"/>
  <c r="R64" i="1" s="1"/>
  <c r="O64" i="1"/>
  <c r="N64" i="1"/>
  <c r="S63" i="1"/>
  <c r="R63" i="1"/>
  <c r="P63" i="1"/>
  <c r="Q63" i="1" s="1"/>
  <c r="O63" i="1"/>
  <c r="N63" i="1"/>
  <c r="S62" i="1"/>
  <c r="P62" i="1"/>
  <c r="Q62" i="1" s="1"/>
  <c r="O62" i="1"/>
  <c r="N62" i="1"/>
  <c r="S61" i="1"/>
  <c r="R61" i="1"/>
  <c r="P61" i="1"/>
  <c r="Q61" i="1" s="1"/>
  <c r="O61" i="1"/>
  <c r="N61" i="1"/>
  <c r="S60" i="1"/>
  <c r="P60" i="1"/>
  <c r="Q60" i="1" s="1"/>
  <c r="O60" i="1"/>
  <c r="N60" i="1"/>
  <c r="S59" i="1"/>
  <c r="R59" i="1"/>
  <c r="P59" i="1"/>
  <c r="Q59" i="1" s="1"/>
  <c r="O59" i="1"/>
  <c r="N59" i="1"/>
  <c r="S58" i="1"/>
  <c r="P58" i="1"/>
  <c r="R58" i="1" s="1"/>
  <c r="O58" i="1"/>
  <c r="N58" i="1"/>
  <c r="S57" i="1"/>
  <c r="R57" i="1"/>
  <c r="P57" i="1"/>
  <c r="Q57" i="1" s="1"/>
  <c r="O57" i="1"/>
  <c r="N57" i="1"/>
  <c r="S56" i="1"/>
  <c r="P56" i="1"/>
  <c r="R56" i="1" s="1"/>
  <c r="O56" i="1"/>
  <c r="N56" i="1"/>
  <c r="S55" i="1"/>
  <c r="R55" i="1"/>
  <c r="P55" i="1"/>
  <c r="Q55" i="1" s="1"/>
  <c r="O55" i="1"/>
  <c r="N55" i="1"/>
  <c r="S54" i="1"/>
  <c r="P54" i="1"/>
  <c r="Q54" i="1" s="1"/>
  <c r="O54" i="1"/>
  <c r="N54" i="1"/>
  <c r="S53" i="1"/>
  <c r="R53" i="1"/>
  <c r="P53" i="1"/>
  <c r="Q53" i="1" s="1"/>
  <c r="O53" i="1"/>
  <c r="N53" i="1"/>
  <c r="S48" i="1"/>
  <c r="P48" i="1"/>
  <c r="R48" i="1" s="1"/>
  <c r="O48" i="1"/>
  <c r="N48" i="1"/>
  <c r="S47" i="1"/>
  <c r="R47" i="1"/>
  <c r="P47" i="1"/>
  <c r="O47" i="1"/>
  <c r="N47" i="1"/>
  <c r="Q47" i="1" s="1"/>
  <c r="S46" i="1"/>
  <c r="P46" i="1"/>
  <c r="R46" i="1" s="1"/>
  <c r="O46" i="1"/>
  <c r="N46" i="1"/>
  <c r="S45" i="1"/>
  <c r="R45" i="1"/>
  <c r="P45" i="1"/>
  <c r="Q45" i="1" s="1"/>
  <c r="O45" i="1"/>
  <c r="N45" i="1"/>
  <c r="S44" i="1"/>
  <c r="P44" i="1"/>
  <c r="Q44" i="1" s="1"/>
  <c r="O44" i="1"/>
  <c r="N44" i="1"/>
  <c r="S43" i="1"/>
  <c r="R43" i="1"/>
  <c r="P43" i="1"/>
  <c r="Q43" i="1" s="1"/>
  <c r="O43" i="1"/>
  <c r="N43" i="1"/>
  <c r="S42" i="1"/>
  <c r="P42" i="1"/>
  <c r="R42" i="1" s="1"/>
  <c r="O42" i="1"/>
  <c r="N42" i="1"/>
  <c r="S41" i="1"/>
  <c r="R41" i="1"/>
  <c r="P41" i="1"/>
  <c r="Q41" i="1" s="1"/>
  <c r="O41" i="1"/>
  <c r="N41" i="1"/>
  <c r="S40" i="1"/>
  <c r="P40" i="1"/>
  <c r="Q40" i="1" s="1"/>
  <c r="O40" i="1"/>
  <c r="N40" i="1"/>
  <c r="S39" i="1"/>
  <c r="R39" i="1"/>
  <c r="P39" i="1"/>
  <c r="Q39" i="1" s="1"/>
  <c r="O39" i="1"/>
  <c r="N39" i="1"/>
  <c r="S38" i="1"/>
  <c r="P38" i="1"/>
  <c r="R38" i="1" s="1"/>
  <c r="O38" i="1"/>
  <c r="N38" i="1"/>
  <c r="S37" i="1"/>
  <c r="R37" i="1"/>
  <c r="P37" i="1"/>
  <c r="Q37" i="1" s="1"/>
  <c r="O37" i="1"/>
  <c r="N37" i="1"/>
  <c r="S36" i="1"/>
  <c r="P36" i="1"/>
  <c r="R36" i="1" s="1"/>
  <c r="O36" i="1"/>
  <c r="N36" i="1"/>
  <c r="S35" i="1"/>
  <c r="R35" i="1"/>
  <c r="P35" i="1"/>
  <c r="Q35" i="1" s="1"/>
  <c r="O35" i="1"/>
  <c r="N35" i="1"/>
  <c r="S34" i="1"/>
  <c r="P34" i="1"/>
  <c r="R34" i="1" s="1"/>
  <c r="O34" i="1"/>
  <c r="N34" i="1"/>
  <c r="S33" i="1"/>
  <c r="R33" i="1"/>
  <c r="P33" i="1"/>
  <c r="Q33" i="1" s="1"/>
  <c r="O33" i="1"/>
  <c r="N33" i="1"/>
  <c r="S32" i="1"/>
  <c r="P32" i="1"/>
  <c r="Q32" i="1" s="1"/>
  <c r="O32" i="1"/>
  <c r="N32" i="1"/>
  <c r="S31" i="1"/>
  <c r="R31" i="1"/>
  <c r="P31" i="1"/>
  <c r="Q31" i="1" s="1"/>
  <c r="O31" i="1"/>
  <c r="N31" i="1"/>
  <c r="S26" i="1"/>
  <c r="P26" i="1"/>
  <c r="R26" i="1" s="1"/>
  <c r="O26" i="1"/>
  <c r="N26" i="1"/>
  <c r="S25" i="1"/>
  <c r="R25" i="1"/>
  <c r="P25" i="1"/>
  <c r="Q25" i="1" s="1"/>
  <c r="O25" i="1"/>
  <c r="N25" i="1"/>
  <c r="S24" i="1"/>
  <c r="P24" i="1"/>
  <c r="Q24" i="1" s="1"/>
  <c r="O24" i="1"/>
  <c r="N24" i="1"/>
  <c r="S23" i="1"/>
  <c r="R23" i="1"/>
  <c r="P23" i="1"/>
  <c r="Q23" i="1" s="1"/>
  <c r="O23" i="1"/>
  <c r="N23" i="1"/>
  <c r="S22" i="1"/>
  <c r="P22" i="1"/>
  <c r="R22" i="1" s="1"/>
  <c r="O22" i="1"/>
  <c r="N22" i="1"/>
  <c r="S21" i="1"/>
  <c r="R21" i="1"/>
  <c r="P21" i="1"/>
  <c r="Q21" i="1" s="1"/>
  <c r="O21" i="1"/>
  <c r="N21" i="1"/>
  <c r="S20" i="1"/>
  <c r="P20" i="1"/>
  <c r="R20" i="1" s="1"/>
  <c r="O20" i="1"/>
  <c r="N20" i="1"/>
  <c r="S19" i="1"/>
  <c r="R19" i="1"/>
  <c r="P19" i="1"/>
  <c r="Q19" i="1" s="1"/>
  <c r="O19" i="1"/>
  <c r="N19" i="1"/>
  <c r="S18" i="1"/>
  <c r="P18" i="1"/>
  <c r="R18" i="1" s="1"/>
  <c r="O18" i="1"/>
  <c r="N18" i="1"/>
  <c r="S17" i="1"/>
  <c r="R17" i="1"/>
  <c r="P17" i="1"/>
  <c r="O17" i="1"/>
  <c r="S16" i="1"/>
  <c r="R16" i="1"/>
  <c r="P16" i="1"/>
  <c r="Q16" i="1" s="1"/>
  <c r="O16" i="1"/>
  <c r="N16" i="1"/>
  <c r="S15" i="1"/>
  <c r="P15" i="1"/>
  <c r="Q15" i="1" s="1"/>
  <c r="O15" i="1"/>
  <c r="N15" i="1"/>
  <c r="S14" i="1"/>
  <c r="R14" i="1"/>
  <c r="P14" i="1"/>
  <c r="Q14" i="1" s="1"/>
  <c r="O14" i="1"/>
  <c r="N14" i="1"/>
  <c r="S13" i="1"/>
  <c r="P13" i="1"/>
  <c r="R13" i="1" s="1"/>
  <c r="O13" i="1"/>
  <c r="N13" i="1"/>
  <c r="S12" i="1"/>
  <c r="R12" i="1"/>
  <c r="P12" i="1"/>
  <c r="Q12" i="1" s="1"/>
  <c r="O12" i="1"/>
  <c r="N12" i="1"/>
  <c r="S11" i="1"/>
  <c r="P11" i="1"/>
  <c r="R11" i="1" s="1"/>
  <c r="O11" i="1"/>
  <c r="N11" i="1"/>
  <c r="S10" i="1"/>
  <c r="R10" i="1"/>
  <c r="P10" i="1"/>
  <c r="Q10" i="1" s="1"/>
  <c r="O10" i="1"/>
  <c r="N10" i="1"/>
  <c r="S9" i="1"/>
  <c r="P9" i="1"/>
  <c r="R9" i="1" s="1"/>
  <c r="O9" i="1"/>
  <c r="N9" i="1"/>
  <c r="Q11" i="1" l="1"/>
  <c r="Q13" i="1"/>
  <c r="Q18" i="1"/>
  <c r="Q22" i="1"/>
  <c r="Q34" i="1"/>
  <c r="Q36" i="1"/>
  <c r="Q48" i="1"/>
  <c r="Q64" i="1"/>
  <c r="Q68" i="1"/>
  <c r="Q70" i="1"/>
  <c r="Q76" i="1"/>
  <c r="Q78" i="1"/>
  <c r="Q80" i="1"/>
  <c r="Q98" i="1"/>
  <c r="Q100" i="1"/>
  <c r="Q102" i="1"/>
  <c r="Q120" i="1"/>
  <c r="Q122" i="1"/>
  <c r="Q124" i="1"/>
  <c r="Q9" i="1"/>
  <c r="Q20" i="1"/>
  <c r="Q26" i="1"/>
  <c r="Q38" i="1"/>
  <c r="Q42" i="1"/>
  <c r="Q46" i="1"/>
  <c r="Q56" i="1"/>
  <c r="Q58" i="1"/>
  <c r="R15" i="1"/>
  <c r="R24" i="1"/>
  <c r="R32" i="1"/>
  <c r="R40" i="1"/>
  <c r="R44" i="1"/>
  <c r="R54" i="1"/>
  <c r="R60" i="1"/>
  <c r="R62" i="1"/>
  <c r="R66" i="1"/>
</calcChain>
</file>

<file path=xl/sharedStrings.xml><?xml version="1.0" encoding="utf-8"?>
<sst xmlns="http://schemas.openxmlformats.org/spreadsheetml/2006/main" count="780" uniqueCount="33">
  <si>
    <t>Enter Desired Bolt Stress and Friction Factor Designated by Lime Green Cells.  Loading Data Below Changes Based on These Inputs</t>
  </si>
  <si>
    <t>Desired Bolt Stress</t>
  </si>
  <si>
    <t>Friction Factor</t>
  </si>
  <si>
    <t>SERIES 75 FLANGES SERIES B</t>
  </si>
  <si>
    <t>Length of Stud Bolts [Note (1)]</t>
  </si>
  <si>
    <t>NPS</t>
  </si>
  <si>
    <t>Outside Diameter of Flange</t>
  </si>
  <si>
    <t>Diameter of Bolt Circle</t>
  </si>
  <si>
    <t>Diameter of Bolt Holes</t>
  </si>
  <si>
    <t>Number of Bolts</t>
  </si>
  <si>
    <t>Diameter of Bolts</t>
  </si>
  <si>
    <t>Bolt Root Diameter</t>
  </si>
  <si>
    <t>Raised Face Outer Diameter</t>
  </si>
  <si>
    <t>Raised Face 0.06 in</t>
  </si>
  <si>
    <t>Ring Joint</t>
  </si>
  <si>
    <t>Spiral Winding ID</t>
  </si>
  <si>
    <t>Spiral Wound OD</t>
  </si>
  <si>
    <t>Soft Cut ID</t>
  </si>
  <si>
    <t>Spiral Wound Compressed Area</t>
  </si>
  <si>
    <t>Soft Cut Compressed Area</t>
  </si>
  <si>
    <t>Compressive Load</t>
  </si>
  <si>
    <t>Spiral Wound Unit Stress</t>
  </si>
  <si>
    <t>Soft Cut Unit Stress</t>
  </si>
  <si>
    <t>Torque Value</t>
  </si>
  <si>
    <t>SERIES 150 FLANGES SERIES B</t>
  </si>
  <si>
    <t>SERIES 300 FLANGES SERIES B</t>
  </si>
  <si>
    <t>SERIES 400 FLANGES SERIES B</t>
  </si>
  <si>
    <t>N/A</t>
  </si>
  <si>
    <t>SERIES 600 FLANGES SERIES B</t>
  </si>
  <si>
    <t>SERIES 900 FLANGES SERIES B</t>
  </si>
  <si>
    <t>Notes:</t>
  </si>
  <si>
    <t>(1) Length of stud bolt does not include the height of the points</t>
  </si>
  <si>
    <t>Dimensions are in 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</si>
</sst>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b/>
      <sz val="14"/>
      <name val="Century Gothic"/>
      <family val="1"/>
    </font>
    <font>
      <sz val="14"/>
      <name val="Century Gothic"/>
      <family val="1"/>
    </font>
    <font>
      <sz val="10"/>
      <name val="Century Gothic"/>
      <family val="2"/>
    </font>
    <font>
      <b/>
      <sz val="8"/>
      <name val="Century Gothic"/>
      <family val="2"/>
    </font>
    <font>
      <b/>
      <sz val="16"/>
      <color indexed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name val="Century Gothic"/>
      <family val="2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7DFF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1" fontId="5" fillId="3" borderId="1" xfId="0" applyNumberFormat="1" applyFont="1" applyFill="1" applyBorder="1"/>
    <xf numFmtId="164" fontId="5" fillId="3" borderId="1" xfId="0" applyNumberFormat="1" applyFont="1" applyFill="1" applyBorder="1"/>
    <xf numFmtId="164" fontId="6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" fontId="7" fillId="4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3" fontId="3" fillId="5" borderId="1" xfId="0" applyNumberFormat="1" applyFont="1" applyFill="1" applyBorder="1"/>
    <xf numFmtId="164" fontId="3" fillId="5" borderId="1" xfId="0" applyNumberFormat="1" applyFont="1" applyFill="1" applyBorder="1"/>
    <xf numFmtId="0" fontId="3" fillId="5" borderId="1" xfId="0" applyFont="1" applyFill="1" applyBorder="1"/>
    <xf numFmtId="13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3" fontId="3" fillId="6" borderId="1" xfId="0" applyNumberFormat="1" applyFont="1" applyFill="1" applyBorder="1"/>
    <xf numFmtId="164" fontId="3" fillId="6" borderId="1" xfId="0" applyNumberFormat="1" applyFont="1" applyFill="1" applyBorder="1"/>
    <xf numFmtId="0" fontId="3" fillId="6" borderId="1" xfId="0" applyFont="1" applyFill="1" applyBorder="1"/>
    <xf numFmtId="13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13" fontId="3" fillId="0" borderId="1" xfId="0" applyNumberFormat="1" applyFont="1" applyBorder="1"/>
    <xf numFmtId="164" fontId="3" fillId="0" borderId="1" xfId="0" applyNumberFormat="1" applyFont="1" applyBorder="1"/>
    <xf numFmtId="13" fontId="3" fillId="0" borderId="0" xfId="0" applyNumberFormat="1" applyFont="1"/>
    <xf numFmtId="0" fontId="8" fillId="0" borderId="0" xfId="0" applyFont="1"/>
    <xf numFmtId="13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EC7DD-BF74-F64D-908C-31BAB1D0C050}">
  <dimension ref="A1:S140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8.83203125" style="3" customWidth="1"/>
    <col min="2" max="2" width="9.83203125" style="4" customWidth="1"/>
    <col min="3" max="3" width="9.1640625" style="4"/>
    <col min="4" max="4" width="8.5" style="4" customWidth="1"/>
    <col min="5" max="5" width="9" style="3" bestFit="1" customWidth="1"/>
    <col min="6" max="6" width="7.83203125" style="3" bestFit="1" customWidth="1"/>
    <col min="7" max="7" width="7.83203125" style="4" bestFit="1" customWidth="1"/>
    <col min="8" max="8" width="7.83203125" style="3" bestFit="1" customWidth="1"/>
    <col min="9" max="9" width="10.5" style="3" customWidth="1"/>
    <col min="10" max="10" width="12.5" style="3" customWidth="1"/>
    <col min="11" max="11" width="9.83203125" style="5" customWidth="1"/>
    <col min="12" max="12" width="9.1640625" style="5"/>
    <col min="13" max="13" width="6.33203125" style="3" customWidth="1"/>
    <col min="14" max="14" width="13" style="5" customWidth="1"/>
    <col min="15" max="15" width="12.5" style="5" customWidth="1"/>
    <col min="16" max="16" width="12.5" style="6" customWidth="1"/>
    <col min="17" max="17" width="11.5" style="6" customWidth="1"/>
    <col min="18" max="18" width="9.1640625" style="6"/>
    <col min="19" max="19" width="7.5" style="6" customWidth="1"/>
    <col min="20" max="256" width="9.1640625" style="3"/>
    <col min="257" max="257" width="8.83203125" style="3" customWidth="1"/>
    <col min="258" max="258" width="9.83203125" style="3" customWidth="1"/>
    <col min="259" max="259" width="9.1640625" style="3"/>
    <col min="260" max="260" width="8.5" style="3" customWidth="1"/>
    <col min="261" max="261" width="9" style="3" bestFit="1" customWidth="1"/>
    <col min="262" max="264" width="7.83203125" style="3" bestFit="1" customWidth="1"/>
    <col min="265" max="265" width="10.5" style="3" customWidth="1"/>
    <col min="266" max="266" width="12.5" style="3" customWidth="1"/>
    <col min="267" max="267" width="9.83203125" style="3" customWidth="1"/>
    <col min="268" max="268" width="9.1640625" style="3"/>
    <col min="269" max="269" width="6.33203125" style="3" customWidth="1"/>
    <col min="270" max="270" width="13" style="3" customWidth="1"/>
    <col min="271" max="272" width="12.5" style="3" customWidth="1"/>
    <col min="273" max="273" width="11.5" style="3" customWidth="1"/>
    <col min="274" max="274" width="9.1640625" style="3"/>
    <col min="275" max="275" width="7.5" style="3" customWidth="1"/>
    <col min="276" max="512" width="9.1640625" style="3"/>
    <col min="513" max="513" width="8.83203125" style="3" customWidth="1"/>
    <col min="514" max="514" width="9.83203125" style="3" customWidth="1"/>
    <col min="515" max="515" width="9.1640625" style="3"/>
    <col min="516" max="516" width="8.5" style="3" customWidth="1"/>
    <col min="517" max="517" width="9" style="3" bestFit="1" customWidth="1"/>
    <col min="518" max="520" width="7.83203125" style="3" bestFit="1" customWidth="1"/>
    <col min="521" max="521" width="10.5" style="3" customWidth="1"/>
    <col min="522" max="522" width="12.5" style="3" customWidth="1"/>
    <col min="523" max="523" width="9.83203125" style="3" customWidth="1"/>
    <col min="524" max="524" width="9.1640625" style="3"/>
    <col min="525" max="525" width="6.33203125" style="3" customWidth="1"/>
    <col min="526" max="526" width="13" style="3" customWidth="1"/>
    <col min="527" max="528" width="12.5" style="3" customWidth="1"/>
    <col min="529" max="529" width="11.5" style="3" customWidth="1"/>
    <col min="530" max="530" width="9.1640625" style="3"/>
    <col min="531" max="531" width="7.5" style="3" customWidth="1"/>
    <col min="532" max="768" width="9.1640625" style="3"/>
    <col min="769" max="769" width="8.83203125" style="3" customWidth="1"/>
    <col min="770" max="770" width="9.83203125" style="3" customWidth="1"/>
    <col min="771" max="771" width="9.1640625" style="3"/>
    <col min="772" max="772" width="8.5" style="3" customWidth="1"/>
    <col min="773" max="773" width="9" style="3" bestFit="1" customWidth="1"/>
    <col min="774" max="776" width="7.83203125" style="3" bestFit="1" customWidth="1"/>
    <col min="777" max="777" width="10.5" style="3" customWidth="1"/>
    <col min="778" max="778" width="12.5" style="3" customWidth="1"/>
    <col min="779" max="779" width="9.83203125" style="3" customWidth="1"/>
    <col min="780" max="780" width="9.1640625" style="3"/>
    <col min="781" max="781" width="6.33203125" style="3" customWidth="1"/>
    <col min="782" max="782" width="13" style="3" customWidth="1"/>
    <col min="783" max="784" width="12.5" style="3" customWidth="1"/>
    <col min="785" max="785" width="11.5" style="3" customWidth="1"/>
    <col min="786" max="786" width="9.1640625" style="3"/>
    <col min="787" max="787" width="7.5" style="3" customWidth="1"/>
    <col min="788" max="1024" width="9.1640625" style="3"/>
    <col min="1025" max="1025" width="8.83203125" style="3" customWidth="1"/>
    <col min="1026" max="1026" width="9.83203125" style="3" customWidth="1"/>
    <col min="1027" max="1027" width="9.1640625" style="3"/>
    <col min="1028" max="1028" width="8.5" style="3" customWidth="1"/>
    <col min="1029" max="1029" width="9" style="3" bestFit="1" customWidth="1"/>
    <col min="1030" max="1032" width="7.83203125" style="3" bestFit="1" customWidth="1"/>
    <col min="1033" max="1033" width="10.5" style="3" customWidth="1"/>
    <col min="1034" max="1034" width="12.5" style="3" customWidth="1"/>
    <col min="1035" max="1035" width="9.83203125" style="3" customWidth="1"/>
    <col min="1036" max="1036" width="9.1640625" style="3"/>
    <col min="1037" max="1037" width="6.33203125" style="3" customWidth="1"/>
    <col min="1038" max="1038" width="13" style="3" customWidth="1"/>
    <col min="1039" max="1040" width="12.5" style="3" customWidth="1"/>
    <col min="1041" max="1041" width="11.5" style="3" customWidth="1"/>
    <col min="1042" max="1042" width="9.1640625" style="3"/>
    <col min="1043" max="1043" width="7.5" style="3" customWidth="1"/>
    <col min="1044" max="1280" width="9.1640625" style="3"/>
    <col min="1281" max="1281" width="8.83203125" style="3" customWidth="1"/>
    <col min="1282" max="1282" width="9.83203125" style="3" customWidth="1"/>
    <col min="1283" max="1283" width="9.1640625" style="3"/>
    <col min="1284" max="1284" width="8.5" style="3" customWidth="1"/>
    <col min="1285" max="1285" width="9" style="3" bestFit="1" customWidth="1"/>
    <col min="1286" max="1288" width="7.83203125" style="3" bestFit="1" customWidth="1"/>
    <col min="1289" max="1289" width="10.5" style="3" customWidth="1"/>
    <col min="1290" max="1290" width="12.5" style="3" customWidth="1"/>
    <col min="1291" max="1291" width="9.83203125" style="3" customWidth="1"/>
    <col min="1292" max="1292" width="9.1640625" style="3"/>
    <col min="1293" max="1293" width="6.33203125" style="3" customWidth="1"/>
    <col min="1294" max="1294" width="13" style="3" customWidth="1"/>
    <col min="1295" max="1296" width="12.5" style="3" customWidth="1"/>
    <col min="1297" max="1297" width="11.5" style="3" customWidth="1"/>
    <col min="1298" max="1298" width="9.1640625" style="3"/>
    <col min="1299" max="1299" width="7.5" style="3" customWidth="1"/>
    <col min="1300" max="1536" width="9.1640625" style="3"/>
    <col min="1537" max="1537" width="8.83203125" style="3" customWidth="1"/>
    <col min="1538" max="1538" width="9.83203125" style="3" customWidth="1"/>
    <col min="1539" max="1539" width="9.1640625" style="3"/>
    <col min="1540" max="1540" width="8.5" style="3" customWidth="1"/>
    <col min="1541" max="1541" width="9" style="3" bestFit="1" customWidth="1"/>
    <col min="1542" max="1544" width="7.83203125" style="3" bestFit="1" customWidth="1"/>
    <col min="1545" max="1545" width="10.5" style="3" customWidth="1"/>
    <col min="1546" max="1546" width="12.5" style="3" customWidth="1"/>
    <col min="1547" max="1547" width="9.83203125" style="3" customWidth="1"/>
    <col min="1548" max="1548" width="9.1640625" style="3"/>
    <col min="1549" max="1549" width="6.33203125" style="3" customWidth="1"/>
    <col min="1550" max="1550" width="13" style="3" customWidth="1"/>
    <col min="1551" max="1552" width="12.5" style="3" customWidth="1"/>
    <col min="1553" max="1553" width="11.5" style="3" customWidth="1"/>
    <col min="1554" max="1554" width="9.1640625" style="3"/>
    <col min="1555" max="1555" width="7.5" style="3" customWidth="1"/>
    <col min="1556" max="1792" width="9.1640625" style="3"/>
    <col min="1793" max="1793" width="8.83203125" style="3" customWidth="1"/>
    <col min="1794" max="1794" width="9.83203125" style="3" customWidth="1"/>
    <col min="1795" max="1795" width="9.1640625" style="3"/>
    <col min="1796" max="1796" width="8.5" style="3" customWidth="1"/>
    <col min="1797" max="1797" width="9" style="3" bestFit="1" customWidth="1"/>
    <col min="1798" max="1800" width="7.83203125" style="3" bestFit="1" customWidth="1"/>
    <col min="1801" max="1801" width="10.5" style="3" customWidth="1"/>
    <col min="1802" max="1802" width="12.5" style="3" customWidth="1"/>
    <col min="1803" max="1803" width="9.83203125" style="3" customWidth="1"/>
    <col min="1804" max="1804" width="9.1640625" style="3"/>
    <col min="1805" max="1805" width="6.33203125" style="3" customWidth="1"/>
    <col min="1806" max="1806" width="13" style="3" customWidth="1"/>
    <col min="1807" max="1808" width="12.5" style="3" customWidth="1"/>
    <col min="1809" max="1809" width="11.5" style="3" customWidth="1"/>
    <col min="1810" max="1810" width="9.1640625" style="3"/>
    <col min="1811" max="1811" width="7.5" style="3" customWidth="1"/>
    <col min="1812" max="2048" width="9.1640625" style="3"/>
    <col min="2049" max="2049" width="8.83203125" style="3" customWidth="1"/>
    <col min="2050" max="2050" width="9.83203125" style="3" customWidth="1"/>
    <col min="2051" max="2051" width="9.1640625" style="3"/>
    <col min="2052" max="2052" width="8.5" style="3" customWidth="1"/>
    <col min="2053" max="2053" width="9" style="3" bestFit="1" customWidth="1"/>
    <col min="2054" max="2056" width="7.83203125" style="3" bestFit="1" customWidth="1"/>
    <col min="2057" max="2057" width="10.5" style="3" customWidth="1"/>
    <col min="2058" max="2058" width="12.5" style="3" customWidth="1"/>
    <col min="2059" max="2059" width="9.83203125" style="3" customWidth="1"/>
    <col min="2060" max="2060" width="9.1640625" style="3"/>
    <col min="2061" max="2061" width="6.33203125" style="3" customWidth="1"/>
    <col min="2062" max="2062" width="13" style="3" customWidth="1"/>
    <col min="2063" max="2064" width="12.5" style="3" customWidth="1"/>
    <col min="2065" max="2065" width="11.5" style="3" customWidth="1"/>
    <col min="2066" max="2066" width="9.1640625" style="3"/>
    <col min="2067" max="2067" width="7.5" style="3" customWidth="1"/>
    <col min="2068" max="2304" width="9.1640625" style="3"/>
    <col min="2305" max="2305" width="8.83203125" style="3" customWidth="1"/>
    <col min="2306" max="2306" width="9.83203125" style="3" customWidth="1"/>
    <col min="2307" max="2307" width="9.1640625" style="3"/>
    <col min="2308" max="2308" width="8.5" style="3" customWidth="1"/>
    <col min="2309" max="2309" width="9" style="3" bestFit="1" customWidth="1"/>
    <col min="2310" max="2312" width="7.83203125" style="3" bestFit="1" customWidth="1"/>
    <col min="2313" max="2313" width="10.5" style="3" customWidth="1"/>
    <col min="2314" max="2314" width="12.5" style="3" customWidth="1"/>
    <col min="2315" max="2315" width="9.83203125" style="3" customWidth="1"/>
    <col min="2316" max="2316" width="9.1640625" style="3"/>
    <col min="2317" max="2317" width="6.33203125" style="3" customWidth="1"/>
    <col min="2318" max="2318" width="13" style="3" customWidth="1"/>
    <col min="2319" max="2320" width="12.5" style="3" customWidth="1"/>
    <col min="2321" max="2321" width="11.5" style="3" customWidth="1"/>
    <col min="2322" max="2322" width="9.1640625" style="3"/>
    <col min="2323" max="2323" width="7.5" style="3" customWidth="1"/>
    <col min="2324" max="2560" width="9.1640625" style="3"/>
    <col min="2561" max="2561" width="8.83203125" style="3" customWidth="1"/>
    <col min="2562" max="2562" width="9.83203125" style="3" customWidth="1"/>
    <col min="2563" max="2563" width="9.1640625" style="3"/>
    <col min="2564" max="2564" width="8.5" style="3" customWidth="1"/>
    <col min="2565" max="2565" width="9" style="3" bestFit="1" customWidth="1"/>
    <col min="2566" max="2568" width="7.83203125" style="3" bestFit="1" customWidth="1"/>
    <col min="2569" max="2569" width="10.5" style="3" customWidth="1"/>
    <col min="2570" max="2570" width="12.5" style="3" customWidth="1"/>
    <col min="2571" max="2571" width="9.83203125" style="3" customWidth="1"/>
    <col min="2572" max="2572" width="9.1640625" style="3"/>
    <col min="2573" max="2573" width="6.33203125" style="3" customWidth="1"/>
    <col min="2574" max="2574" width="13" style="3" customWidth="1"/>
    <col min="2575" max="2576" width="12.5" style="3" customWidth="1"/>
    <col min="2577" max="2577" width="11.5" style="3" customWidth="1"/>
    <col min="2578" max="2578" width="9.1640625" style="3"/>
    <col min="2579" max="2579" width="7.5" style="3" customWidth="1"/>
    <col min="2580" max="2816" width="9.1640625" style="3"/>
    <col min="2817" max="2817" width="8.83203125" style="3" customWidth="1"/>
    <col min="2818" max="2818" width="9.83203125" style="3" customWidth="1"/>
    <col min="2819" max="2819" width="9.1640625" style="3"/>
    <col min="2820" max="2820" width="8.5" style="3" customWidth="1"/>
    <col min="2821" max="2821" width="9" style="3" bestFit="1" customWidth="1"/>
    <col min="2822" max="2824" width="7.83203125" style="3" bestFit="1" customWidth="1"/>
    <col min="2825" max="2825" width="10.5" style="3" customWidth="1"/>
    <col min="2826" max="2826" width="12.5" style="3" customWidth="1"/>
    <col min="2827" max="2827" width="9.83203125" style="3" customWidth="1"/>
    <col min="2828" max="2828" width="9.1640625" style="3"/>
    <col min="2829" max="2829" width="6.33203125" style="3" customWidth="1"/>
    <col min="2830" max="2830" width="13" style="3" customWidth="1"/>
    <col min="2831" max="2832" width="12.5" style="3" customWidth="1"/>
    <col min="2833" max="2833" width="11.5" style="3" customWidth="1"/>
    <col min="2834" max="2834" width="9.1640625" style="3"/>
    <col min="2835" max="2835" width="7.5" style="3" customWidth="1"/>
    <col min="2836" max="3072" width="9.1640625" style="3"/>
    <col min="3073" max="3073" width="8.83203125" style="3" customWidth="1"/>
    <col min="3074" max="3074" width="9.83203125" style="3" customWidth="1"/>
    <col min="3075" max="3075" width="9.1640625" style="3"/>
    <col min="3076" max="3076" width="8.5" style="3" customWidth="1"/>
    <col min="3077" max="3077" width="9" style="3" bestFit="1" customWidth="1"/>
    <col min="3078" max="3080" width="7.83203125" style="3" bestFit="1" customWidth="1"/>
    <col min="3081" max="3081" width="10.5" style="3" customWidth="1"/>
    <col min="3082" max="3082" width="12.5" style="3" customWidth="1"/>
    <col min="3083" max="3083" width="9.83203125" style="3" customWidth="1"/>
    <col min="3084" max="3084" width="9.1640625" style="3"/>
    <col min="3085" max="3085" width="6.33203125" style="3" customWidth="1"/>
    <col min="3086" max="3086" width="13" style="3" customWidth="1"/>
    <col min="3087" max="3088" width="12.5" style="3" customWidth="1"/>
    <col min="3089" max="3089" width="11.5" style="3" customWidth="1"/>
    <col min="3090" max="3090" width="9.1640625" style="3"/>
    <col min="3091" max="3091" width="7.5" style="3" customWidth="1"/>
    <col min="3092" max="3328" width="9.1640625" style="3"/>
    <col min="3329" max="3329" width="8.83203125" style="3" customWidth="1"/>
    <col min="3330" max="3330" width="9.83203125" style="3" customWidth="1"/>
    <col min="3331" max="3331" width="9.1640625" style="3"/>
    <col min="3332" max="3332" width="8.5" style="3" customWidth="1"/>
    <col min="3333" max="3333" width="9" style="3" bestFit="1" customWidth="1"/>
    <col min="3334" max="3336" width="7.83203125" style="3" bestFit="1" customWidth="1"/>
    <col min="3337" max="3337" width="10.5" style="3" customWidth="1"/>
    <col min="3338" max="3338" width="12.5" style="3" customWidth="1"/>
    <col min="3339" max="3339" width="9.83203125" style="3" customWidth="1"/>
    <col min="3340" max="3340" width="9.1640625" style="3"/>
    <col min="3341" max="3341" width="6.33203125" style="3" customWidth="1"/>
    <col min="3342" max="3342" width="13" style="3" customWidth="1"/>
    <col min="3343" max="3344" width="12.5" style="3" customWidth="1"/>
    <col min="3345" max="3345" width="11.5" style="3" customWidth="1"/>
    <col min="3346" max="3346" width="9.1640625" style="3"/>
    <col min="3347" max="3347" width="7.5" style="3" customWidth="1"/>
    <col min="3348" max="3584" width="9.1640625" style="3"/>
    <col min="3585" max="3585" width="8.83203125" style="3" customWidth="1"/>
    <col min="3586" max="3586" width="9.83203125" style="3" customWidth="1"/>
    <col min="3587" max="3587" width="9.1640625" style="3"/>
    <col min="3588" max="3588" width="8.5" style="3" customWidth="1"/>
    <col min="3589" max="3589" width="9" style="3" bestFit="1" customWidth="1"/>
    <col min="3590" max="3592" width="7.83203125" style="3" bestFit="1" customWidth="1"/>
    <col min="3593" max="3593" width="10.5" style="3" customWidth="1"/>
    <col min="3594" max="3594" width="12.5" style="3" customWidth="1"/>
    <col min="3595" max="3595" width="9.83203125" style="3" customWidth="1"/>
    <col min="3596" max="3596" width="9.1640625" style="3"/>
    <col min="3597" max="3597" width="6.33203125" style="3" customWidth="1"/>
    <col min="3598" max="3598" width="13" style="3" customWidth="1"/>
    <col min="3599" max="3600" width="12.5" style="3" customWidth="1"/>
    <col min="3601" max="3601" width="11.5" style="3" customWidth="1"/>
    <col min="3602" max="3602" width="9.1640625" style="3"/>
    <col min="3603" max="3603" width="7.5" style="3" customWidth="1"/>
    <col min="3604" max="3840" width="9.1640625" style="3"/>
    <col min="3841" max="3841" width="8.83203125" style="3" customWidth="1"/>
    <col min="3842" max="3842" width="9.83203125" style="3" customWidth="1"/>
    <col min="3843" max="3843" width="9.1640625" style="3"/>
    <col min="3844" max="3844" width="8.5" style="3" customWidth="1"/>
    <col min="3845" max="3845" width="9" style="3" bestFit="1" customWidth="1"/>
    <col min="3846" max="3848" width="7.83203125" style="3" bestFit="1" customWidth="1"/>
    <col min="3849" max="3849" width="10.5" style="3" customWidth="1"/>
    <col min="3850" max="3850" width="12.5" style="3" customWidth="1"/>
    <col min="3851" max="3851" width="9.83203125" style="3" customWidth="1"/>
    <col min="3852" max="3852" width="9.1640625" style="3"/>
    <col min="3853" max="3853" width="6.33203125" style="3" customWidth="1"/>
    <col min="3854" max="3854" width="13" style="3" customWidth="1"/>
    <col min="3855" max="3856" width="12.5" style="3" customWidth="1"/>
    <col min="3857" max="3857" width="11.5" style="3" customWidth="1"/>
    <col min="3858" max="3858" width="9.1640625" style="3"/>
    <col min="3859" max="3859" width="7.5" style="3" customWidth="1"/>
    <col min="3860" max="4096" width="9.1640625" style="3"/>
    <col min="4097" max="4097" width="8.83203125" style="3" customWidth="1"/>
    <col min="4098" max="4098" width="9.83203125" style="3" customWidth="1"/>
    <col min="4099" max="4099" width="9.1640625" style="3"/>
    <col min="4100" max="4100" width="8.5" style="3" customWidth="1"/>
    <col min="4101" max="4101" width="9" style="3" bestFit="1" customWidth="1"/>
    <col min="4102" max="4104" width="7.83203125" style="3" bestFit="1" customWidth="1"/>
    <col min="4105" max="4105" width="10.5" style="3" customWidth="1"/>
    <col min="4106" max="4106" width="12.5" style="3" customWidth="1"/>
    <col min="4107" max="4107" width="9.83203125" style="3" customWidth="1"/>
    <col min="4108" max="4108" width="9.1640625" style="3"/>
    <col min="4109" max="4109" width="6.33203125" style="3" customWidth="1"/>
    <col min="4110" max="4110" width="13" style="3" customWidth="1"/>
    <col min="4111" max="4112" width="12.5" style="3" customWidth="1"/>
    <col min="4113" max="4113" width="11.5" style="3" customWidth="1"/>
    <col min="4114" max="4114" width="9.1640625" style="3"/>
    <col min="4115" max="4115" width="7.5" style="3" customWidth="1"/>
    <col min="4116" max="4352" width="9.1640625" style="3"/>
    <col min="4353" max="4353" width="8.83203125" style="3" customWidth="1"/>
    <col min="4354" max="4354" width="9.83203125" style="3" customWidth="1"/>
    <col min="4355" max="4355" width="9.1640625" style="3"/>
    <col min="4356" max="4356" width="8.5" style="3" customWidth="1"/>
    <col min="4357" max="4357" width="9" style="3" bestFit="1" customWidth="1"/>
    <col min="4358" max="4360" width="7.83203125" style="3" bestFit="1" customWidth="1"/>
    <col min="4361" max="4361" width="10.5" style="3" customWidth="1"/>
    <col min="4362" max="4362" width="12.5" style="3" customWidth="1"/>
    <col min="4363" max="4363" width="9.83203125" style="3" customWidth="1"/>
    <col min="4364" max="4364" width="9.1640625" style="3"/>
    <col min="4365" max="4365" width="6.33203125" style="3" customWidth="1"/>
    <col min="4366" max="4366" width="13" style="3" customWidth="1"/>
    <col min="4367" max="4368" width="12.5" style="3" customWidth="1"/>
    <col min="4369" max="4369" width="11.5" style="3" customWidth="1"/>
    <col min="4370" max="4370" width="9.1640625" style="3"/>
    <col min="4371" max="4371" width="7.5" style="3" customWidth="1"/>
    <col min="4372" max="4608" width="9.1640625" style="3"/>
    <col min="4609" max="4609" width="8.83203125" style="3" customWidth="1"/>
    <col min="4610" max="4610" width="9.83203125" style="3" customWidth="1"/>
    <col min="4611" max="4611" width="9.1640625" style="3"/>
    <col min="4612" max="4612" width="8.5" style="3" customWidth="1"/>
    <col min="4613" max="4613" width="9" style="3" bestFit="1" customWidth="1"/>
    <col min="4614" max="4616" width="7.83203125" style="3" bestFit="1" customWidth="1"/>
    <col min="4617" max="4617" width="10.5" style="3" customWidth="1"/>
    <col min="4618" max="4618" width="12.5" style="3" customWidth="1"/>
    <col min="4619" max="4619" width="9.83203125" style="3" customWidth="1"/>
    <col min="4620" max="4620" width="9.1640625" style="3"/>
    <col min="4621" max="4621" width="6.33203125" style="3" customWidth="1"/>
    <col min="4622" max="4622" width="13" style="3" customWidth="1"/>
    <col min="4623" max="4624" width="12.5" style="3" customWidth="1"/>
    <col min="4625" max="4625" width="11.5" style="3" customWidth="1"/>
    <col min="4626" max="4626" width="9.1640625" style="3"/>
    <col min="4627" max="4627" width="7.5" style="3" customWidth="1"/>
    <col min="4628" max="4864" width="9.1640625" style="3"/>
    <col min="4865" max="4865" width="8.83203125" style="3" customWidth="1"/>
    <col min="4866" max="4866" width="9.83203125" style="3" customWidth="1"/>
    <col min="4867" max="4867" width="9.1640625" style="3"/>
    <col min="4868" max="4868" width="8.5" style="3" customWidth="1"/>
    <col min="4869" max="4869" width="9" style="3" bestFit="1" customWidth="1"/>
    <col min="4870" max="4872" width="7.83203125" style="3" bestFit="1" customWidth="1"/>
    <col min="4873" max="4873" width="10.5" style="3" customWidth="1"/>
    <col min="4874" max="4874" width="12.5" style="3" customWidth="1"/>
    <col min="4875" max="4875" width="9.83203125" style="3" customWidth="1"/>
    <col min="4876" max="4876" width="9.1640625" style="3"/>
    <col min="4877" max="4877" width="6.33203125" style="3" customWidth="1"/>
    <col min="4878" max="4878" width="13" style="3" customWidth="1"/>
    <col min="4879" max="4880" width="12.5" style="3" customWidth="1"/>
    <col min="4881" max="4881" width="11.5" style="3" customWidth="1"/>
    <col min="4882" max="4882" width="9.1640625" style="3"/>
    <col min="4883" max="4883" width="7.5" style="3" customWidth="1"/>
    <col min="4884" max="5120" width="9.1640625" style="3"/>
    <col min="5121" max="5121" width="8.83203125" style="3" customWidth="1"/>
    <col min="5122" max="5122" width="9.83203125" style="3" customWidth="1"/>
    <col min="5123" max="5123" width="9.1640625" style="3"/>
    <col min="5124" max="5124" width="8.5" style="3" customWidth="1"/>
    <col min="5125" max="5125" width="9" style="3" bestFit="1" customWidth="1"/>
    <col min="5126" max="5128" width="7.83203125" style="3" bestFit="1" customWidth="1"/>
    <col min="5129" max="5129" width="10.5" style="3" customWidth="1"/>
    <col min="5130" max="5130" width="12.5" style="3" customWidth="1"/>
    <col min="5131" max="5131" width="9.83203125" style="3" customWidth="1"/>
    <col min="5132" max="5132" width="9.1640625" style="3"/>
    <col min="5133" max="5133" width="6.33203125" style="3" customWidth="1"/>
    <col min="5134" max="5134" width="13" style="3" customWidth="1"/>
    <col min="5135" max="5136" width="12.5" style="3" customWidth="1"/>
    <col min="5137" max="5137" width="11.5" style="3" customWidth="1"/>
    <col min="5138" max="5138" width="9.1640625" style="3"/>
    <col min="5139" max="5139" width="7.5" style="3" customWidth="1"/>
    <col min="5140" max="5376" width="9.1640625" style="3"/>
    <col min="5377" max="5377" width="8.83203125" style="3" customWidth="1"/>
    <col min="5378" max="5378" width="9.83203125" style="3" customWidth="1"/>
    <col min="5379" max="5379" width="9.1640625" style="3"/>
    <col min="5380" max="5380" width="8.5" style="3" customWidth="1"/>
    <col min="5381" max="5381" width="9" style="3" bestFit="1" customWidth="1"/>
    <col min="5382" max="5384" width="7.83203125" style="3" bestFit="1" customWidth="1"/>
    <col min="5385" max="5385" width="10.5" style="3" customWidth="1"/>
    <col min="5386" max="5386" width="12.5" style="3" customWidth="1"/>
    <col min="5387" max="5387" width="9.83203125" style="3" customWidth="1"/>
    <col min="5388" max="5388" width="9.1640625" style="3"/>
    <col min="5389" max="5389" width="6.33203125" style="3" customWidth="1"/>
    <col min="5390" max="5390" width="13" style="3" customWidth="1"/>
    <col min="5391" max="5392" width="12.5" style="3" customWidth="1"/>
    <col min="5393" max="5393" width="11.5" style="3" customWidth="1"/>
    <col min="5394" max="5394" width="9.1640625" style="3"/>
    <col min="5395" max="5395" width="7.5" style="3" customWidth="1"/>
    <col min="5396" max="5632" width="9.1640625" style="3"/>
    <col min="5633" max="5633" width="8.83203125" style="3" customWidth="1"/>
    <col min="5634" max="5634" width="9.83203125" style="3" customWidth="1"/>
    <col min="5635" max="5635" width="9.1640625" style="3"/>
    <col min="5636" max="5636" width="8.5" style="3" customWidth="1"/>
    <col min="5637" max="5637" width="9" style="3" bestFit="1" customWidth="1"/>
    <col min="5638" max="5640" width="7.83203125" style="3" bestFit="1" customWidth="1"/>
    <col min="5641" max="5641" width="10.5" style="3" customWidth="1"/>
    <col min="5642" max="5642" width="12.5" style="3" customWidth="1"/>
    <col min="5643" max="5643" width="9.83203125" style="3" customWidth="1"/>
    <col min="5644" max="5644" width="9.1640625" style="3"/>
    <col min="5645" max="5645" width="6.33203125" style="3" customWidth="1"/>
    <col min="5646" max="5646" width="13" style="3" customWidth="1"/>
    <col min="5647" max="5648" width="12.5" style="3" customWidth="1"/>
    <col min="5649" max="5649" width="11.5" style="3" customWidth="1"/>
    <col min="5650" max="5650" width="9.1640625" style="3"/>
    <col min="5651" max="5651" width="7.5" style="3" customWidth="1"/>
    <col min="5652" max="5888" width="9.1640625" style="3"/>
    <col min="5889" max="5889" width="8.83203125" style="3" customWidth="1"/>
    <col min="5890" max="5890" width="9.83203125" style="3" customWidth="1"/>
    <col min="5891" max="5891" width="9.1640625" style="3"/>
    <col min="5892" max="5892" width="8.5" style="3" customWidth="1"/>
    <col min="5893" max="5893" width="9" style="3" bestFit="1" customWidth="1"/>
    <col min="5894" max="5896" width="7.83203125" style="3" bestFit="1" customWidth="1"/>
    <col min="5897" max="5897" width="10.5" style="3" customWidth="1"/>
    <col min="5898" max="5898" width="12.5" style="3" customWidth="1"/>
    <col min="5899" max="5899" width="9.83203125" style="3" customWidth="1"/>
    <col min="5900" max="5900" width="9.1640625" style="3"/>
    <col min="5901" max="5901" width="6.33203125" style="3" customWidth="1"/>
    <col min="5902" max="5902" width="13" style="3" customWidth="1"/>
    <col min="5903" max="5904" width="12.5" style="3" customWidth="1"/>
    <col min="5905" max="5905" width="11.5" style="3" customWidth="1"/>
    <col min="5906" max="5906" width="9.1640625" style="3"/>
    <col min="5907" max="5907" width="7.5" style="3" customWidth="1"/>
    <col min="5908" max="6144" width="9.1640625" style="3"/>
    <col min="6145" max="6145" width="8.83203125" style="3" customWidth="1"/>
    <col min="6146" max="6146" width="9.83203125" style="3" customWidth="1"/>
    <col min="6147" max="6147" width="9.1640625" style="3"/>
    <col min="6148" max="6148" width="8.5" style="3" customWidth="1"/>
    <col min="6149" max="6149" width="9" style="3" bestFit="1" customWidth="1"/>
    <col min="6150" max="6152" width="7.83203125" style="3" bestFit="1" customWidth="1"/>
    <col min="6153" max="6153" width="10.5" style="3" customWidth="1"/>
    <col min="6154" max="6154" width="12.5" style="3" customWidth="1"/>
    <col min="6155" max="6155" width="9.83203125" style="3" customWidth="1"/>
    <col min="6156" max="6156" width="9.1640625" style="3"/>
    <col min="6157" max="6157" width="6.33203125" style="3" customWidth="1"/>
    <col min="6158" max="6158" width="13" style="3" customWidth="1"/>
    <col min="6159" max="6160" width="12.5" style="3" customWidth="1"/>
    <col min="6161" max="6161" width="11.5" style="3" customWidth="1"/>
    <col min="6162" max="6162" width="9.1640625" style="3"/>
    <col min="6163" max="6163" width="7.5" style="3" customWidth="1"/>
    <col min="6164" max="6400" width="9.1640625" style="3"/>
    <col min="6401" max="6401" width="8.83203125" style="3" customWidth="1"/>
    <col min="6402" max="6402" width="9.83203125" style="3" customWidth="1"/>
    <col min="6403" max="6403" width="9.1640625" style="3"/>
    <col min="6404" max="6404" width="8.5" style="3" customWidth="1"/>
    <col min="6405" max="6405" width="9" style="3" bestFit="1" customWidth="1"/>
    <col min="6406" max="6408" width="7.83203125" style="3" bestFit="1" customWidth="1"/>
    <col min="6409" max="6409" width="10.5" style="3" customWidth="1"/>
    <col min="6410" max="6410" width="12.5" style="3" customWidth="1"/>
    <col min="6411" max="6411" width="9.83203125" style="3" customWidth="1"/>
    <col min="6412" max="6412" width="9.1640625" style="3"/>
    <col min="6413" max="6413" width="6.33203125" style="3" customWidth="1"/>
    <col min="6414" max="6414" width="13" style="3" customWidth="1"/>
    <col min="6415" max="6416" width="12.5" style="3" customWidth="1"/>
    <col min="6417" max="6417" width="11.5" style="3" customWidth="1"/>
    <col min="6418" max="6418" width="9.1640625" style="3"/>
    <col min="6419" max="6419" width="7.5" style="3" customWidth="1"/>
    <col min="6420" max="6656" width="9.1640625" style="3"/>
    <col min="6657" max="6657" width="8.83203125" style="3" customWidth="1"/>
    <col min="6658" max="6658" width="9.83203125" style="3" customWidth="1"/>
    <col min="6659" max="6659" width="9.1640625" style="3"/>
    <col min="6660" max="6660" width="8.5" style="3" customWidth="1"/>
    <col min="6661" max="6661" width="9" style="3" bestFit="1" customWidth="1"/>
    <col min="6662" max="6664" width="7.83203125" style="3" bestFit="1" customWidth="1"/>
    <col min="6665" max="6665" width="10.5" style="3" customWidth="1"/>
    <col min="6666" max="6666" width="12.5" style="3" customWidth="1"/>
    <col min="6667" max="6667" width="9.83203125" style="3" customWidth="1"/>
    <col min="6668" max="6668" width="9.1640625" style="3"/>
    <col min="6669" max="6669" width="6.33203125" style="3" customWidth="1"/>
    <col min="6670" max="6670" width="13" style="3" customWidth="1"/>
    <col min="6671" max="6672" width="12.5" style="3" customWidth="1"/>
    <col min="6673" max="6673" width="11.5" style="3" customWidth="1"/>
    <col min="6674" max="6674" width="9.1640625" style="3"/>
    <col min="6675" max="6675" width="7.5" style="3" customWidth="1"/>
    <col min="6676" max="6912" width="9.1640625" style="3"/>
    <col min="6913" max="6913" width="8.83203125" style="3" customWidth="1"/>
    <col min="6914" max="6914" width="9.83203125" style="3" customWidth="1"/>
    <col min="6915" max="6915" width="9.1640625" style="3"/>
    <col min="6916" max="6916" width="8.5" style="3" customWidth="1"/>
    <col min="6917" max="6917" width="9" style="3" bestFit="1" customWidth="1"/>
    <col min="6918" max="6920" width="7.83203125" style="3" bestFit="1" customWidth="1"/>
    <col min="6921" max="6921" width="10.5" style="3" customWidth="1"/>
    <col min="6922" max="6922" width="12.5" style="3" customWidth="1"/>
    <col min="6923" max="6923" width="9.83203125" style="3" customWidth="1"/>
    <col min="6924" max="6924" width="9.1640625" style="3"/>
    <col min="6925" max="6925" width="6.33203125" style="3" customWidth="1"/>
    <col min="6926" max="6926" width="13" style="3" customWidth="1"/>
    <col min="6927" max="6928" width="12.5" style="3" customWidth="1"/>
    <col min="6929" max="6929" width="11.5" style="3" customWidth="1"/>
    <col min="6930" max="6930" width="9.1640625" style="3"/>
    <col min="6931" max="6931" width="7.5" style="3" customWidth="1"/>
    <col min="6932" max="7168" width="9.1640625" style="3"/>
    <col min="7169" max="7169" width="8.83203125" style="3" customWidth="1"/>
    <col min="7170" max="7170" width="9.83203125" style="3" customWidth="1"/>
    <col min="7171" max="7171" width="9.1640625" style="3"/>
    <col min="7172" max="7172" width="8.5" style="3" customWidth="1"/>
    <col min="7173" max="7173" width="9" style="3" bestFit="1" customWidth="1"/>
    <col min="7174" max="7176" width="7.83203125" style="3" bestFit="1" customWidth="1"/>
    <col min="7177" max="7177" width="10.5" style="3" customWidth="1"/>
    <col min="7178" max="7178" width="12.5" style="3" customWidth="1"/>
    <col min="7179" max="7179" width="9.83203125" style="3" customWidth="1"/>
    <col min="7180" max="7180" width="9.1640625" style="3"/>
    <col min="7181" max="7181" width="6.33203125" style="3" customWidth="1"/>
    <col min="7182" max="7182" width="13" style="3" customWidth="1"/>
    <col min="7183" max="7184" width="12.5" style="3" customWidth="1"/>
    <col min="7185" max="7185" width="11.5" style="3" customWidth="1"/>
    <col min="7186" max="7186" width="9.1640625" style="3"/>
    <col min="7187" max="7187" width="7.5" style="3" customWidth="1"/>
    <col min="7188" max="7424" width="9.1640625" style="3"/>
    <col min="7425" max="7425" width="8.83203125" style="3" customWidth="1"/>
    <col min="7426" max="7426" width="9.83203125" style="3" customWidth="1"/>
    <col min="7427" max="7427" width="9.1640625" style="3"/>
    <col min="7428" max="7428" width="8.5" style="3" customWidth="1"/>
    <col min="7429" max="7429" width="9" style="3" bestFit="1" customWidth="1"/>
    <col min="7430" max="7432" width="7.83203125" style="3" bestFit="1" customWidth="1"/>
    <col min="7433" max="7433" width="10.5" style="3" customWidth="1"/>
    <col min="7434" max="7434" width="12.5" style="3" customWidth="1"/>
    <col min="7435" max="7435" width="9.83203125" style="3" customWidth="1"/>
    <col min="7436" max="7436" width="9.1640625" style="3"/>
    <col min="7437" max="7437" width="6.33203125" style="3" customWidth="1"/>
    <col min="7438" max="7438" width="13" style="3" customWidth="1"/>
    <col min="7439" max="7440" width="12.5" style="3" customWidth="1"/>
    <col min="7441" max="7441" width="11.5" style="3" customWidth="1"/>
    <col min="7442" max="7442" width="9.1640625" style="3"/>
    <col min="7443" max="7443" width="7.5" style="3" customWidth="1"/>
    <col min="7444" max="7680" width="9.1640625" style="3"/>
    <col min="7681" max="7681" width="8.83203125" style="3" customWidth="1"/>
    <col min="7682" max="7682" width="9.83203125" style="3" customWidth="1"/>
    <col min="7683" max="7683" width="9.1640625" style="3"/>
    <col min="7684" max="7684" width="8.5" style="3" customWidth="1"/>
    <col min="7685" max="7685" width="9" style="3" bestFit="1" customWidth="1"/>
    <col min="7686" max="7688" width="7.83203125" style="3" bestFit="1" customWidth="1"/>
    <col min="7689" max="7689" width="10.5" style="3" customWidth="1"/>
    <col min="7690" max="7690" width="12.5" style="3" customWidth="1"/>
    <col min="7691" max="7691" width="9.83203125" style="3" customWidth="1"/>
    <col min="7692" max="7692" width="9.1640625" style="3"/>
    <col min="7693" max="7693" width="6.33203125" style="3" customWidth="1"/>
    <col min="7694" max="7694" width="13" style="3" customWidth="1"/>
    <col min="7695" max="7696" width="12.5" style="3" customWidth="1"/>
    <col min="7697" max="7697" width="11.5" style="3" customWidth="1"/>
    <col min="7698" max="7698" width="9.1640625" style="3"/>
    <col min="7699" max="7699" width="7.5" style="3" customWidth="1"/>
    <col min="7700" max="7936" width="9.1640625" style="3"/>
    <col min="7937" max="7937" width="8.83203125" style="3" customWidth="1"/>
    <col min="7938" max="7938" width="9.83203125" style="3" customWidth="1"/>
    <col min="7939" max="7939" width="9.1640625" style="3"/>
    <col min="7940" max="7940" width="8.5" style="3" customWidth="1"/>
    <col min="7941" max="7941" width="9" style="3" bestFit="1" customWidth="1"/>
    <col min="7942" max="7944" width="7.83203125" style="3" bestFit="1" customWidth="1"/>
    <col min="7945" max="7945" width="10.5" style="3" customWidth="1"/>
    <col min="7946" max="7946" width="12.5" style="3" customWidth="1"/>
    <col min="7947" max="7947" width="9.83203125" style="3" customWidth="1"/>
    <col min="7948" max="7948" width="9.1640625" style="3"/>
    <col min="7949" max="7949" width="6.33203125" style="3" customWidth="1"/>
    <col min="7950" max="7950" width="13" style="3" customWidth="1"/>
    <col min="7951" max="7952" width="12.5" style="3" customWidth="1"/>
    <col min="7953" max="7953" width="11.5" style="3" customWidth="1"/>
    <col min="7954" max="7954" width="9.1640625" style="3"/>
    <col min="7955" max="7955" width="7.5" style="3" customWidth="1"/>
    <col min="7956" max="8192" width="9.1640625" style="3"/>
    <col min="8193" max="8193" width="8.83203125" style="3" customWidth="1"/>
    <col min="8194" max="8194" width="9.83203125" style="3" customWidth="1"/>
    <col min="8195" max="8195" width="9.1640625" style="3"/>
    <col min="8196" max="8196" width="8.5" style="3" customWidth="1"/>
    <col min="8197" max="8197" width="9" style="3" bestFit="1" customWidth="1"/>
    <col min="8198" max="8200" width="7.83203125" style="3" bestFit="1" customWidth="1"/>
    <col min="8201" max="8201" width="10.5" style="3" customWidth="1"/>
    <col min="8202" max="8202" width="12.5" style="3" customWidth="1"/>
    <col min="8203" max="8203" width="9.83203125" style="3" customWidth="1"/>
    <col min="8204" max="8204" width="9.1640625" style="3"/>
    <col min="8205" max="8205" width="6.33203125" style="3" customWidth="1"/>
    <col min="8206" max="8206" width="13" style="3" customWidth="1"/>
    <col min="8207" max="8208" width="12.5" style="3" customWidth="1"/>
    <col min="8209" max="8209" width="11.5" style="3" customWidth="1"/>
    <col min="8210" max="8210" width="9.1640625" style="3"/>
    <col min="8211" max="8211" width="7.5" style="3" customWidth="1"/>
    <col min="8212" max="8448" width="9.1640625" style="3"/>
    <col min="8449" max="8449" width="8.83203125" style="3" customWidth="1"/>
    <col min="8450" max="8450" width="9.83203125" style="3" customWidth="1"/>
    <col min="8451" max="8451" width="9.1640625" style="3"/>
    <col min="8452" max="8452" width="8.5" style="3" customWidth="1"/>
    <col min="8453" max="8453" width="9" style="3" bestFit="1" customWidth="1"/>
    <col min="8454" max="8456" width="7.83203125" style="3" bestFit="1" customWidth="1"/>
    <col min="8457" max="8457" width="10.5" style="3" customWidth="1"/>
    <col min="8458" max="8458" width="12.5" style="3" customWidth="1"/>
    <col min="8459" max="8459" width="9.83203125" style="3" customWidth="1"/>
    <col min="8460" max="8460" width="9.1640625" style="3"/>
    <col min="8461" max="8461" width="6.33203125" style="3" customWidth="1"/>
    <col min="8462" max="8462" width="13" style="3" customWidth="1"/>
    <col min="8463" max="8464" width="12.5" style="3" customWidth="1"/>
    <col min="8465" max="8465" width="11.5" style="3" customWidth="1"/>
    <col min="8466" max="8466" width="9.1640625" style="3"/>
    <col min="8467" max="8467" width="7.5" style="3" customWidth="1"/>
    <col min="8468" max="8704" width="9.1640625" style="3"/>
    <col min="8705" max="8705" width="8.83203125" style="3" customWidth="1"/>
    <col min="8706" max="8706" width="9.83203125" style="3" customWidth="1"/>
    <col min="8707" max="8707" width="9.1640625" style="3"/>
    <col min="8708" max="8708" width="8.5" style="3" customWidth="1"/>
    <col min="8709" max="8709" width="9" style="3" bestFit="1" customWidth="1"/>
    <col min="8710" max="8712" width="7.83203125" style="3" bestFit="1" customWidth="1"/>
    <col min="8713" max="8713" width="10.5" style="3" customWidth="1"/>
    <col min="8714" max="8714" width="12.5" style="3" customWidth="1"/>
    <col min="8715" max="8715" width="9.83203125" style="3" customWidth="1"/>
    <col min="8716" max="8716" width="9.1640625" style="3"/>
    <col min="8717" max="8717" width="6.33203125" style="3" customWidth="1"/>
    <col min="8718" max="8718" width="13" style="3" customWidth="1"/>
    <col min="8719" max="8720" width="12.5" style="3" customWidth="1"/>
    <col min="8721" max="8721" width="11.5" style="3" customWidth="1"/>
    <col min="8722" max="8722" width="9.1640625" style="3"/>
    <col min="8723" max="8723" width="7.5" style="3" customWidth="1"/>
    <col min="8724" max="8960" width="9.1640625" style="3"/>
    <col min="8961" max="8961" width="8.83203125" style="3" customWidth="1"/>
    <col min="8962" max="8962" width="9.83203125" style="3" customWidth="1"/>
    <col min="8963" max="8963" width="9.1640625" style="3"/>
    <col min="8964" max="8964" width="8.5" style="3" customWidth="1"/>
    <col min="8965" max="8965" width="9" style="3" bestFit="1" customWidth="1"/>
    <col min="8966" max="8968" width="7.83203125" style="3" bestFit="1" customWidth="1"/>
    <col min="8969" max="8969" width="10.5" style="3" customWidth="1"/>
    <col min="8970" max="8970" width="12.5" style="3" customWidth="1"/>
    <col min="8971" max="8971" width="9.83203125" style="3" customWidth="1"/>
    <col min="8972" max="8972" width="9.1640625" style="3"/>
    <col min="8973" max="8973" width="6.33203125" style="3" customWidth="1"/>
    <col min="8974" max="8974" width="13" style="3" customWidth="1"/>
    <col min="8975" max="8976" width="12.5" style="3" customWidth="1"/>
    <col min="8977" max="8977" width="11.5" style="3" customWidth="1"/>
    <col min="8978" max="8978" width="9.1640625" style="3"/>
    <col min="8979" max="8979" width="7.5" style="3" customWidth="1"/>
    <col min="8980" max="9216" width="9.1640625" style="3"/>
    <col min="9217" max="9217" width="8.83203125" style="3" customWidth="1"/>
    <col min="9218" max="9218" width="9.83203125" style="3" customWidth="1"/>
    <col min="9219" max="9219" width="9.1640625" style="3"/>
    <col min="9220" max="9220" width="8.5" style="3" customWidth="1"/>
    <col min="9221" max="9221" width="9" style="3" bestFit="1" customWidth="1"/>
    <col min="9222" max="9224" width="7.83203125" style="3" bestFit="1" customWidth="1"/>
    <col min="9225" max="9225" width="10.5" style="3" customWidth="1"/>
    <col min="9226" max="9226" width="12.5" style="3" customWidth="1"/>
    <col min="9227" max="9227" width="9.83203125" style="3" customWidth="1"/>
    <col min="9228" max="9228" width="9.1640625" style="3"/>
    <col min="9229" max="9229" width="6.33203125" style="3" customWidth="1"/>
    <col min="9230" max="9230" width="13" style="3" customWidth="1"/>
    <col min="9231" max="9232" width="12.5" style="3" customWidth="1"/>
    <col min="9233" max="9233" width="11.5" style="3" customWidth="1"/>
    <col min="9234" max="9234" width="9.1640625" style="3"/>
    <col min="9235" max="9235" width="7.5" style="3" customWidth="1"/>
    <col min="9236" max="9472" width="9.1640625" style="3"/>
    <col min="9473" max="9473" width="8.83203125" style="3" customWidth="1"/>
    <col min="9474" max="9474" width="9.83203125" style="3" customWidth="1"/>
    <col min="9475" max="9475" width="9.1640625" style="3"/>
    <col min="9476" max="9476" width="8.5" style="3" customWidth="1"/>
    <col min="9477" max="9477" width="9" style="3" bestFit="1" customWidth="1"/>
    <col min="9478" max="9480" width="7.83203125" style="3" bestFit="1" customWidth="1"/>
    <col min="9481" max="9481" width="10.5" style="3" customWidth="1"/>
    <col min="9482" max="9482" width="12.5" style="3" customWidth="1"/>
    <col min="9483" max="9483" width="9.83203125" style="3" customWidth="1"/>
    <col min="9484" max="9484" width="9.1640625" style="3"/>
    <col min="9485" max="9485" width="6.33203125" style="3" customWidth="1"/>
    <col min="9486" max="9486" width="13" style="3" customWidth="1"/>
    <col min="9487" max="9488" width="12.5" style="3" customWidth="1"/>
    <col min="9489" max="9489" width="11.5" style="3" customWidth="1"/>
    <col min="9490" max="9490" width="9.1640625" style="3"/>
    <col min="9491" max="9491" width="7.5" style="3" customWidth="1"/>
    <col min="9492" max="9728" width="9.1640625" style="3"/>
    <col min="9729" max="9729" width="8.83203125" style="3" customWidth="1"/>
    <col min="9730" max="9730" width="9.83203125" style="3" customWidth="1"/>
    <col min="9731" max="9731" width="9.1640625" style="3"/>
    <col min="9732" max="9732" width="8.5" style="3" customWidth="1"/>
    <col min="9733" max="9733" width="9" style="3" bestFit="1" customWidth="1"/>
    <col min="9734" max="9736" width="7.83203125" style="3" bestFit="1" customWidth="1"/>
    <col min="9737" max="9737" width="10.5" style="3" customWidth="1"/>
    <col min="9738" max="9738" width="12.5" style="3" customWidth="1"/>
    <col min="9739" max="9739" width="9.83203125" style="3" customWidth="1"/>
    <col min="9740" max="9740" width="9.1640625" style="3"/>
    <col min="9741" max="9741" width="6.33203125" style="3" customWidth="1"/>
    <col min="9742" max="9742" width="13" style="3" customWidth="1"/>
    <col min="9743" max="9744" width="12.5" style="3" customWidth="1"/>
    <col min="9745" max="9745" width="11.5" style="3" customWidth="1"/>
    <col min="9746" max="9746" width="9.1640625" style="3"/>
    <col min="9747" max="9747" width="7.5" style="3" customWidth="1"/>
    <col min="9748" max="9984" width="9.1640625" style="3"/>
    <col min="9985" max="9985" width="8.83203125" style="3" customWidth="1"/>
    <col min="9986" max="9986" width="9.83203125" style="3" customWidth="1"/>
    <col min="9987" max="9987" width="9.1640625" style="3"/>
    <col min="9988" max="9988" width="8.5" style="3" customWidth="1"/>
    <col min="9989" max="9989" width="9" style="3" bestFit="1" customWidth="1"/>
    <col min="9990" max="9992" width="7.83203125" style="3" bestFit="1" customWidth="1"/>
    <col min="9993" max="9993" width="10.5" style="3" customWidth="1"/>
    <col min="9994" max="9994" width="12.5" style="3" customWidth="1"/>
    <col min="9995" max="9995" width="9.83203125" style="3" customWidth="1"/>
    <col min="9996" max="9996" width="9.1640625" style="3"/>
    <col min="9997" max="9997" width="6.33203125" style="3" customWidth="1"/>
    <col min="9998" max="9998" width="13" style="3" customWidth="1"/>
    <col min="9999" max="10000" width="12.5" style="3" customWidth="1"/>
    <col min="10001" max="10001" width="11.5" style="3" customWidth="1"/>
    <col min="10002" max="10002" width="9.1640625" style="3"/>
    <col min="10003" max="10003" width="7.5" style="3" customWidth="1"/>
    <col min="10004" max="10240" width="9.1640625" style="3"/>
    <col min="10241" max="10241" width="8.83203125" style="3" customWidth="1"/>
    <col min="10242" max="10242" width="9.83203125" style="3" customWidth="1"/>
    <col min="10243" max="10243" width="9.1640625" style="3"/>
    <col min="10244" max="10244" width="8.5" style="3" customWidth="1"/>
    <col min="10245" max="10245" width="9" style="3" bestFit="1" customWidth="1"/>
    <col min="10246" max="10248" width="7.83203125" style="3" bestFit="1" customWidth="1"/>
    <col min="10249" max="10249" width="10.5" style="3" customWidth="1"/>
    <col min="10250" max="10250" width="12.5" style="3" customWidth="1"/>
    <col min="10251" max="10251" width="9.83203125" style="3" customWidth="1"/>
    <col min="10252" max="10252" width="9.1640625" style="3"/>
    <col min="10253" max="10253" width="6.33203125" style="3" customWidth="1"/>
    <col min="10254" max="10254" width="13" style="3" customWidth="1"/>
    <col min="10255" max="10256" width="12.5" style="3" customWidth="1"/>
    <col min="10257" max="10257" width="11.5" style="3" customWidth="1"/>
    <col min="10258" max="10258" width="9.1640625" style="3"/>
    <col min="10259" max="10259" width="7.5" style="3" customWidth="1"/>
    <col min="10260" max="10496" width="9.1640625" style="3"/>
    <col min="10497" max="10497" width="8.83203125" style="3" customWidth="1"/>
    <col min="10498" max="10498" width="9.83203125" style="3" customWidth="1"/>
    <col min="10499" max="10499" width="9.1640625" style="3"/>
    <col min="10500" max="10500" width="8.5" style="3" customWidth="1"/>
    <col min="10501" max="10501" width="9" style="3" bestFit="1" customWidth="1"/>
    <col min="10502" max="10504" width="7.83203125" style="3" bestFit="1" customWidth="1"/>
    <col min="10505" max="10505" width="10.5" style="3" customWidth="1"/>
    <col min="10506" max="10506" width="12.5" style="3" customWidth="1"/>
    <col min="10507" max="10507" width="9.83203125" style="3" customWidth="1"/>
    <col min="10508" max="10508" width="9.1640625" style="3"/>
    <col min="10509" max="10509" width="6.33203125" style="3" customWidth="1"/>
    <col min="10510" max="10510" width="13" style="3" customWidth="1"/>
    <col min="10511" max="10512" width="12.5" style="3" customWidth="1"/>
    <col min="10513" max="10513" width="11.5" style="3" customWidth="1"/>
    <col min="10514" max="10514" width="9.1640625" style="3"/>
    <col min="10515" max="10515" width="7.5" style="3" customWidth="1"/>
    <col min="10516" max="10752" width="9.1640625" style="3"/>
    <col min="10753" max="10753" width="8.83203125" style="3" customWidth="1"/>
    <col min="10754" max="10754" width="9.83203125" style="3" customWidth="1"/>
    <col min="10755" max="10755" width="9.1640625" style="3"/>
    <col min="10756" max="10756" width="8.5" style="3" customWidth="1"/>
    <col min="10757" max="10757" width="9" style="3" bestFit="1" customWidth="1"/>
    <col min="10758" max="10760" width="7.83203125" style="3" bestFit="1" customWidth="1"/>
    <col min="10761" max="10761" width="10.5" style="3" customWidth="1"/>
    <col min="10762" max="10762" width="12.5" style="3" customWidth="1"/>
    <col min="10763" max="10763" width="9.83203125" style="3" customWidth="1"/>
    <col min="10764" max="10764" width="9.1640625" style="3"/>
    <col min="10765" max="10765" width="6.33203125" style="3" customWidth="1"/>
    <col min="10766" max="10766" width="13" style="3" customWidth="1"/>
    <col min="10767" max="10768" width="12.5" style="3" customWidth="1"/>
    <col min="10769" max="10769" width="11.5" style="3" customWidth="1"/>
    <col min="10770" max="10770" width="9.1640625" style="3"/>
    <col min="10771" max="10771" width="7.5" style="3" customWidth="1"/>
    <col min="10772" max="11008" width="9.1640625" style="3"/>
    <col min="11009" max="11009" width="8.83203125" style="3" customWidth="1"/>
    <col min="11010" max="11010" width="9.83203125" style="3" customWidth="1"/>
    <col min="11011" max="11011" width="9.1640625" style="3"/>
    <col min="11012" max="11012" width="8.5" style="3" customWidth="1"/>
    <col min="11013" max="11013" width="9" style="3" bestFit="1" customWidth="1"/>
    <col min="11014" max="11016" width="7.83203125" style="3" bestFit="1" customWidth="1"/>
    <col min="11017" max="11017" width="10.5" style="3" customWidth="1"/>
    <col min="11018" max="11018" width="12.5" style="3" customWidth="1"/>
    <col min="11019" max="11019" width="9.83203125" style="3" customWidth="1"/>
    <col min="11020" max="11020" width="9.1640625" style="3"/>
    <col min="11021" max="11021" width="6.33203125" style="3" customWidth="1"/>
    <col min="11022" max="11022" width="13" style="3" customWidth="1"/>
    <col min="11023" max="11024" width="12.5" style="3" customWidth="1"/>
    <col min="11025" max="11025" width="11.5" style="3" customWidth="1"/>
    <col min="11026" max="11026" width="9.1640625" style="3"/>
    <col min="11027" max="11027" width="7.5" style="3" customWidth="1"/>
    <col min="11028" max="11264" width="9.1640625" style="3"/>
    <col min="11265" max="11265" width="8.83203125" style="3" customWidth="1"/>
    <col min="11266" max="11266" width="9.83203125" style="3" customWidth="1"/>
    <col min="11267" max="11267" width="9.1640625" style="3"/>
    <col min="11268" max="11268" width="8.5" style="3" customWidth="1"/>
    <col min="11269" max="11269" width="9" style="3" bestFit="1" customWidth="1"/>
    <col min="11270" max="11272" width="7.83203125" style="3" bestFit="1" customWidth="1"/>
    <col min="11273" max="11273" width="10.5" style="3" customWidth="1"/>
    <col min="11274" max="11274" width="12.5" style="3" customWidth="1"/>
    <col min="11275" max="11275" width="9.83203125" style="3" customWidth="1"/>
    <col min="11276" max="11276" width="9.1640625" style="3"/>
    <col min="11277" max="11277" width="6.33203125" style="3" customWidth="1"/>
    <col min="11278" max="11278" width="13" style="3" customWidth="1"/>
    <col min="11279" max="11280" width="12.5" style="3" customWidth="1"/>
    <col min="11281" max="11281" width="11.5" style="3" customWidth="1"/>
    <col min="11282" max="11282" width="9.1640625" style="3"/>
    <col min="11283" max="11283" width="7.5" style="3" customWidth="1"/>
    <col min="11284" max="11520" width="9.1640625" style="3"/>
    <col min="11521" max="11521" width="8.83203125" style="3" customWidth="1"/>
    <col min="11522" max="11522" width="9.83203125" style="3" customWidth="1"/>
    <col min="11523" max="11523" width="9.1640625" style="3"/>
    <col min="11524" max="11524" width="8.5" style="3" customWidth="1"/>
    <col min="11525" max="11525" width="9" style="3" bestFit="1" customWidth="1"/>
    <col min="11526" max="11528" width="7.83203125" style="3" bestFit="1" customWidth="1"/>
    <col min="11529" max="11529" width="10.5" style="3" customWidth="1"/>
    <col min="11530" max="11530" width="12.5" style="3" customWidth="1"/>
    <col min="11531" max="11531" width="9.83203125" style="3" customWidth="1"/>
    <col min="11532" max="11532" width="9.1640625" style="3"/>
    <col min="11533" max="11533" width="6.33203125" style="3" customWidth="1"/>
    <col min="11534" max="11534" width="13" style="3" customWidth="1"/>
    <col min="11535" max="11536" width="12.5" style="3" customWidth="1"/>
    <col min="11537" max="11537" width="11.5" style="3" customWidth="1"/>
    <col min="11538" max="11538" width="9.1640625" style="3"/>
    <col min="11539" max="11539" width="7.5" style="3" customWidth="1"/>
    <col min="11540" max="11776" width="9.1640625" style="3"/>
    <col min="11777" max="11777" width="8.83203125" style="3" customWidth="1"/>
    <col min="11778" max="11778" width="9.83203125" style="3" customWidth="1"/>
    <col min="11779" max="11779" width="9.1640625" style="3"/>
    <col min="11780" max="11780" width="8.5" style="3" customWidth="1"/>
    <col min="11781" max="11781" width="9" style="3" bestFit="1" customWidth="1"/>
    <col min="11782" max="11784" width="7.83203125" style="3" bestFit="1" customWidth="1"/>
    <col min="11785" max="11785" width="10.5" style="3" customWidth="1"/>
    <col min="11786" max="11786" width="12.5" style="3" customWidth="1"/>
    <col min="11787" max="11787" width="9.83203125" style="3" customWidth="1"/>
    <col min="11788" max="11788" width="9.1640625" style="3"/>
    <col min="11789" max="11789" width="6.33203125" style="3" customWidth="1"/>
    <col min="11790" max="11790" width="13" style="3" customWidth="1"/>
    <col min="11791" max="11792" width="12.5" style="3" customWidth="1"/>
    <col min="11793" max="11793" width="11.5" style="3" customWidth="1"/>
    <col min="11794" max="11794" width="9.1640625" style="3"/>
    <col min="11795" max="11795" width="7.5" style="3" customWidth="1"/>
    <col min="11796" max="12032" width="9.1640625" style="3"/>
    <col min="12033" max="12033" width="8.83203125" style="3" customWidth="1"/>
    <col min="12034" max="12034" width="9.83203125" style="3" customWidth="1"/>
    <col min="12035" max="12035" width="9.1640625" style="3"/>
    <col min="12036" max="12036" width="8.5" style="3" customWidth="1"/>
    <col min="12037" max="12037" width="9" style="3" bestFit="1" customWidth="1"/>
    <col min="12038" max="12040" width="7.83203125" style="3" bestFit="1" customWidth="1"/>
    <col min="12041" max="12041" width="10.5" style="3" customWidth="1"/>
    <col min="12042" max="12042" width="12.5" style="3" customWidth="1"/>
    <col min="12043" max="12043" width="9.83203125" style="3" customWidth="1"/>
    <col min="12044" max="12044" width="9.1640625" style="3"/>
    <col min="12045" max="12045" width="6.33203125" style="3" customWidth="1"/>
    <col min="12046" max="12046" width="13" style="3" customWidth="1"/>
    <col min="12047" max="12048" width="12.5" style="3" customWidth="1"/>
    <col min="12049" max="12049" width="11.5" style="3" customWidth="1"/>
    <col min="12050" max="12050" width="9.1640625" style="3"/>
    <col min="12051" max="12051" width="7.5" style="3" customWidth="1"/>
    <col min="12052" max="12288" width="9.1640625" style="3"/>
    <col min="12289" max="12289" width="8.83203125" style="3" customWidth="1"/>
    <col min="12290" max="12290" width="9.83203125" style="3" customWidth="1"/>
    <col min="12291" max="12291" width="9.1640625" style="3"/>
    <col min="12292" max="12292" width="8.5" style="3" customWidth="1"/>
    <col min="12293" max="12293" width="9" style="3" bestFit="1" customWidth="1"/>
    <col min="12294" max="12296" width="7.83203125" style="3" bestFit="1" customWidth="1"/>
    <col min="12297" max="12297" width="10.5" style="3" customWidth="1"/>
    <col min="12298" max="12298" width="12.5" style="3" customWidth="1"/>
    <col min="12299" max="12299" width="9.83203125" style="3" customWidth="1"/>
    <col min="12300" max="12300" width="9.1640625" style="3"/>
    <col min="12301" max="12301" width="6.33203125" style="3" customWidth="1"/>
    <col min="12302" max="12302" width="13" style="3" customWidth="1"/>
    <col min="12303" max="12304" width="12.5" style="3" customWidth="1"/>
    <col min="12305" max="12305" width="11.5" style="3" customWidth="1"/>
    <col min="12306" max="12306" width="9.1640625" style="3"/>
    <col min="12307" max="12307" width="7.5" style="3" customWidth="1"/>
    <col min="12308" max="12544" width="9.1640625" style="3"/>
    <col min="12545" max="12545" width="8.83203125" style="3" customWidth="1"/>
    <col min="12546" max="12546" width="9.83203125" style="3" customWidth="1"/>
    <col min="12547" max="12547" width="9.1640625" style="3"/>
    <col min="12548" max="12548" width="8.5" style="3" customWidth="1"/>
    <col min="12549" max="12549" width="9" style="3" bestFit="1" customWidth="1"/>
    <col min="12550" max="12552" width="7.83203125" style="3" bestFit="1" customWidth="1"/>
    <col min="12553" max="12553" width="10.5" style="3" customWidth="1"/>
    <col min="12554" max="12554" width="12.5" style="3" customWidth="1"/>
    <col min="12555" max="12555" width="9.83203125" style="3" customWidth="1"/>
    <col min="12556" max="12556" width="9.1640625" style="3"/>
    <col min="12557" max="12557" width="6.33203125" style="3" customWidth="1"/>
    <col min="12558" max="12558" width="13" style="3" customWidth="1"/>
    <col min="12559" max="12560" width="12.5" style="3" customWidth="1"/>
    <col min="12561" max="12561" width="11.5" style="3" customWidth="1"/>
    <col min="12562" max="12562" width="9.1640625" style="3"/>
    <col min="12563" max="12563" width="7.5" style="3" customWidth="1"/>
    <col min="12564" max="12800" width="9.1640625" style="3"/>
    <col min="12801" max="12801" width="8.83203125" style="3" customWidth="1"/>
    <col min="12802" max="12802" width="9.83203125" style="3" customWidth="1"/>
    <col min="12803" max="12803" width="9.1640625" style="3"/>
    <col min="12804" max="12804" width="8.5" style="3" customWidth="1"/>
    <col min="12805" max="12805" width="9" style="3" bestFit="1" customWidth="1"/>
    <col min="12806" max="12808" width="7.83203125" style="3" bestFit="1" customWidth="1"/>
    <col min="12809" max="12809" width="10.5" style="3" customWidth="1"/>
    <col min="12810" max="12810" width="12.5" style="3" customWidth="1"/>
    <col min="12811" max="12811" width="9.83203125" style="3" customWidth="1"/>
    <col min="12812" max="12812" width="9.1640625" style="3"/>
    <col min="12813" max="12813" width="6.33203125" style="3" customWidth="1"/>
    <col min="12814" max="12814" width="13" style="3" customWidth="1"/>
    <col min="12815" max="12816" width="12.5" style="3" customWidth="1"/>
    <col min="12817" max="12817" width="11.5" style="3" customWidth="1"/>
    <col min="12818" max="12818" width="9.1640625" style="3"/>
    <col min="12819" max="12819" width="7.5" style="3" customWidth="1"/>
    <col min="12820" max="13056" width="9.1640625" style="3"/>
    <col min="13057" max="13057" width="8.83203125" style="3" customWidth="1"/>
    <col min="13058" max="13058" width="9.83203125" style="3" customWidth="1"/>
    <col min="13059" max="13059" width="9.1640625" style="3"/>
    <col min="13060" max="13060" width="8.5" style="3" customWidth="1"/>
    <col min="13061" max="13061" width="9" style="3" bestFit="1" customWidth="1"/>
    <col min="13062" max="13064" width="7.83203125" style="3" bestFit="1" customWidth="1"/>
    <col min="13065" max="13065" width="10.5" style="3" customWidth="1"/>
    <col min="13066" max="13066" width="12.5" style="3" customWidth="1"/>
    <col min="13067" max="13067" width="9.83203125" style="3" customWidth="1"/>
    <col min="13068" max="13068" width="9.1640625" style="3"/>
    <col min="13069" max="13069" width="6.33203125" style="3" customWidth="1"/>
    <col min="13070" max="13070" width="13" style="3" customWidth="1"/>
    <col min="13071" max="13072" width="12.5" style="3" customWidth="1"/>
    <col min="13073" max="13073" width="11.5" style="3" customWidth="1"/>
    <col min="13074" max="13074" width="9.1640625" style="3"/>
    <col min="13075" max="13075" width="7.5" style="3" customWidth="1"/>
    <col min="13076" max="13312" width="9.1640625" style="3"/>
    <col min="13313" max="13313" width="8.83203125" style="3" customWidth="1"/>
    <col min="13314" max="13314" width="9.83203125" style="3" customWidth="1"/>
    <col min="13315" max="13315" width="9.1640625" style="3"/>
    <col min="13316" max="13316" width="8.5" style="3" customWidth="1"/>
    <col min="13317" max="13317" width="9" style="3" bestFit="1" customWidth="1"/>
    <col min="13318" max="13320" width="7.83203125" style="3" bestFit="1" customWidth="1"/>
    <col min="13321" max="13321" width="10.5" style="3" customWidth="1"/>
    <col min="13322" max="13322" width="12.5" style="3" customWidth="1"/>
    <col min="13323" max="13323" width="9.83203125" style="3" customWidth="1"/>
    <col min="13324" max="13324" width="9.1640625" style="3"/>
    <col min="13325" max="13325" width="6.33203125" style="3" customWidth="1"/>
    <col min="13326" max="13326" width="13" style="3" customWidth="1"/>
    <col min="13327" max="13328" width="12.5" style="3" customWidth="1"/>
    <col min="13329" max="13329" width="11.5" style="3" customWidth="1"/>
    <col min="13330" max="13330" width="9.1640625" style="3"/>
    <col min="13331" max="13331" width="7.5" style="3" customWidth="1"/>
    <col min="13332" max="13568" width="9.1640625" style="3"/>
    <col min="13569" max="13569" width="8.83203125" style="3" customWidth="1"/>
    <col min="13570" max="13570" width="9.83203125" style="3" customWidth="1"/>
    <col min="13571" max="13571" width="9.1640625" style="3"/>
    <col min="13572" max="13572" width="8.5" style="3" customWidth="1"/>
    <col min="13573" max="13573" width="9" style="3" bestFit="1" customWidth="1"/>
    <col min="13574" max="13576" width="7.83203125" style="3" bestFit="1" customWidth="1"/>
    <col min="13577" max="13577" width="10.5" style="3" customWidth="1"/>
    <col min="13578" max="13578" width="12.5" style="3" customWidth="1"/>
    <col min="13579" max="13579" width="9.83203125" style="3" customWidth="1"/>
    <col min="13580" max="13580" width="9.1640625" style="3"/>
    <col min="13581" max="13581" width="6.33203125" style="3" customWidth="1"/>
    <col min="13582" max="13582" width="13" style="3" customWidth="1"/>
    <col min="13583" max="13584" width="12.5" style="3" customWidth="1"/>
    <col min="13585" max="13585" width="11.5" style="3" customWidth="1"/>
    <col min="13586" max="13586" width="9.1640625" style="3"/>
    <col min="13587" max="13587" width="7.5" style="3" customWidth="1"/>
    <col min="13588" max="13824" width="9.1640625" style="3"/>
    <col min="13825" max="13825" width="8.83203125" style="3" customWidth="1"/>
    <col min="13826" max="13826" width="9.83203125" style="3" customWidth="1"/>
    <col min="13827" max="13827" width="9.1640625" style="3"/>
    <col min="13828" max="13828" width="8.5" style="3" customWidth="1"/>
    <col min="13829" max="13829" width="9" style="3" bestFit="1" customWidth="1"/>
    <col min="13830" max="13832" width="7.83203125" style="3" bestFit="1" customWidth="1"/>
    <col min="13833" max="13833" width="10.5" style="3" customWidth="1"/>
    <col min="13834" max="13834" width="12.5" style="3" customWidth="1"/>
    <col min="13835" max="13835" width="9.83203125" style="3" customWidth="1"/>
    <col min="13836" max="13836" width="9.1640625" style="3"/>
    <col min="13837" max="13837" width="6.33203125" style="3" customWidth="1"/>
    <col min="13838" max="13838" width="13" style="3" customWidth="1"/>
    <col min="13839" max="13840" width="12.5" style="3" customWidth="1"/>
    <col min="13841" max="13841" width="11.5" style="3" customWidth="1"/>
    <col min="13842" max="13842" width="9.1640625" style="3"/>
    <col min="13843" max="13843" width="7.5" style="3" customWidth="1"/>
    <col min="13844" max="14080" width="9.1640625" style="3"/>
    <col min="14081" max="14081" width="8.83203125" style="3" customWidth="1"/>
    <col min="14082" max="14082" width="9.83203125" style="3" customWidth="1"/>
    <col min="14083" max="14083" width="9.1640625" style="3"/>
    <col min="14084" max="14084" width="8.5" style="3" customWidth="1"/>
    <col min="14085" max="14085" width="9" style="3" bestFit="1" customWidth="1"/>
    <col min="14086" max="14088" width="7.83203125" style="3" bestFit="1" customWidth="1"/>
    <col min="14089" max="14089" width="10.5" style="3" customWidth="1"/>
    <col min="14090" max="14090" width="12.5" style="3" customWidth="1"/>
    <col min="14091" max="14091" width="9.83203125" style="3" customWidth="1"/>
    <col min="14092" max="14092" width="9.1640625" style="3"/>
    <col min="14093" max="14093" width="6.33203125" style="3" customWidth="1"/>
    <col min="14094" max="14094" width="13" style="3" customWidth="1"/>
    <col min="14095" max="14096" width="12.5" style="3" customWidth="1"/>
    <col min="14097" max="14097" width="11.5" style="3" customWidth="1"/>
    <col min="14098" max="14098" width="9.1640625" style="3"/>
    <col min="14099" max="14099" width="7.5" style="3" customWidth="1"/>
    <col min="14100" max="14336" width="9.1640625" style="3"/>
    <col min="14337" max="14337" width="8.83203125" style="3" customWidth="1"/>
    <col min="14338" max="14338" width="9.83203125" style="3" customWidth="1"/>
    <col min="14339" max="14339" width="9.1640625" style="3"/>
    <col min="14340" max="14340" width="8.5" style="3" customWidth="1"/>
    <col min="14341" max="14341" width="9" style="3" bestFit="1" customWidth="1"/>
    <col min="14342" max="14344" width="7.83203125" style="3" bestFit="1" customWidth="1"/>
    <col min="14345" max="14345" width="10.5" style="3" customWidth="1"/>
    <col min="14346" max="14346" width="12.5" style="3" customWidth="1"/>
    <col min="14347" max="14347" width="9.83203125" style="3" customWidth="1"/>
    <col min="14348" max="14348" width="9.1640625" style="3"/>
    <col min="14349" max="14349" width="6.33203125" style="3" customWidth="1"/>
    <col min="14350" max="14350" width="13" style="3" customWidth="1"/>
    <col min="14351" max="14352" width="12.5" style="3" customWidth="1"/>
    <col min="14353" max="14353" width="11.5" style="3" customWidth="1"/>
    <col min="14354" max="14354" width="9.1640625" style="3"/>
    <col min="14355" max="14355" width="7.5" style="3" customWidth="1"/>
    <col min="14356" max="14592" width="9.1640625" style="3"/>
    <col min="14593" max="14593" width="8.83203125" style="3" customWidth="1"/>
    <col min="14594" max="14594" width="9.83203125" style="3" customWidth="1"/>
    <col min="14595" max="14595" width="9.1640625" style="3"/>
    <col min="14596" max="14596" width="8.5" style="3" customWidth="1"/>
    <col min="14597" max="14597" width="9" style="3" bestFit="1" customWidth="1"/>
    <col min="14598" max="14600" width="7.83203125" style="3" bestFit="1" customWidth="1"/>
    <col min="14601" max="14601" width="10.5" style="3" customWidth="1"/>
    <col min="14602" max="14602" width="12.5" style="3" customWidth="1"/>
    <col min="14603" max="14603" width="9.83203125" style="3" customWidth="1"/>
    <col min="14604" max="14604" width="9.1640625" style="3"/>
    <col min="14605" max="14605" width="6.33203125" style="3" customWidth="1"/>
    <col min="14606" max="14606" width="13" style="3" customWidth="1"/>
    <col min="14607" max="14608" width="12.5" style="3" customWidth="1"/>
    <col min="14609" max="14609" width="11.5" style="3" customWidth="1"/>
    <col min="14610" max="14610" width="9.1640625" style="3"/>
    <col min="14611" max="14611" width="7.5" style="3" customWidth="1"/>
    <col min="14612" max="14848" width="9.1640625" style="3"/>
    <col min="14849" max="14849" width="8.83203125" style="3" customWidth="1"/>
    <col min="14850" max="14850" width="9.83203125" style="3" customWidth="1"/>
    <col min="14851" max="14851" width="9.1640625" style="3"/>
    <col min="14852" max="14852" width="8.5" style="3" customWidth="1"/>
    <col min="14853" max="14853" width="9" style="3" bestFit="1" customWidth="1"/>
    <col min="14854" max="14856" width="7.83203125" style="3" bestFit="1" customWidth="1"/>
    <col min="14857" max="14857" width="10.5" style="3" customWidth="1"/>
    <col min="14858" max="14858" width="12.5" style="3" customWidth="1"/>
    <col min="14859" max="14859" width="9.83203125" style="3" customWidth="1"/>
    <col min="14860" max="14860" width="9.1640625" style="3"/>
    <col min="14861" max="14861" width="6.33203125" style="3" customWidth="1"/>
    <col min="14862" max="14862" width="13" style="3" customWidth="1"/>
    <col min="14863" max="14864" width="12.5" style="3" customWidth="1"/>
    <col min="14865" max="14865" width="11.5" style="3" customWidth="1"/>
    <col min="14866" max="14866" width="9.1640625" style="3"/>
    <col min="14867" max="14867" width="7.5" style="3" customWidth="1"/>
    <col min="14868" max="15104" width="9.1640625" style="3"/>
    <col min="15105" max="15105" width="8.83203125" style="3" customWidth="1"/>
    <col min="15106" max="15106" width="9.83203125" style="3" customWidth="1"/>
    <col min="15107" max="15107" width="9.1640625" style="3"/>
    <col min="15108" max="15108" width="8.5" style="3" customWidth="1"/>
    <col min="15109" max="15109" width="9" style="3" bestFit="1" customWidth="1"/>
    <col min="15110" max="15112" width="7.83203125" style="3" bestFit="1" customWidth="1"/>
    <col min="15113" max="15113" width="10.5" style="3" customWidth="1"/>
    <col min="15114" max="15114" width="12.5" style="3" customWidth="1"/>
    <col min="15115" max="15115" width="9.83203125" style="3" customWidth="1"/>
    <col min="15116" max="15116" width="9.1640625" style="3"/>
    <col min="15117" max="15117" width="6.33203125" style="3" customWidth="1"/>
    <col min="15118" max="15118" width="13" style="3" customWidth="1"/>
    <col min="15119" max="15120" width="12.5" style="3" customWidth="1"/>
    <col min="15121" max="15121" width="11.5" style="3" customWidth="1"/>
    <col min="15122" max="15122" width="9.1640625" style="3"/>
    <col min="15123" max="15123" width="7.5" style="3" customWidth="1"/>
    <col min="15124" max="15360" width="9.1640625" style="3"/>
    <col min="15361" max="15361" width="8.83203125" style="3" customWidth="1"/>
    <col min="15362" max="15362" width="9.83203125" style="3" customWidth="1"/>
    <col min="15363" max="15363" width="9.1640625" style="3"/>
    <col min="15364" max="15364" width="8.5" style="3" customWidth="1"/>
    <col min="15365" max="15365" width="9" style="3" bestFit="1" customWidth="1"/>
    <col min="15366" max="15368" width="7.83203125" style="3" bestFit="1" customWidth="1"/>
    <col min="15369" max="15369" width="10.5" style="3" customWidth="1"/>
    <col min="15370" max="15370" width="12.5" style="3" customWidth="1"/>
    <col min="15371" max="15371" width="9.83203125" style="3" customWidth="1"/>
    <col min="15372" max="15372" width="9.1640625" style="3"/>
    <col min="15373" max="15373" width="6.33203125" style="3" customWidth="1"/>
    <col min="15374" max="15374" width="13" style="3" customWidth="1"/>
    <col min="15375" max="15376" width="12.5" style="3" customWidth="1"/>
    <col min="15377" max="15377" width="11.5" style="3" customWidth="1"/>
    <col min="15378" max="15378" width="9.1640625" style="3"/>
    <col min="15379" max="15379" width="7.5" style="3" customWidth="1"/>
    <col min="15380" max="15616" width="9.1640625" style="3"/>
    <col min="15617" max="15617" width="8.83203125" style="3" customWidth="1"/>
    <col min="15618" max="15618" width="9.83203125" style="3" customWidth="1"/>
    <col min="15619" max="15619" width="9.1640625" style="3"/>
    <col min="15620" max="15620" width="8.5" style="3" customWidth="1"/>
    <col min="15621" max="15621" width="9" style="3" bestFit="1" customWidth="1"/>
    <col min="15622" max="15624" width="7.83203125" style="3" bestFit="1" customWidth="1"/>
    <col min="15625" max="15625" width="10.5" style="3" customWidth="1"/>
    <col min="15626" max="15626" width="12.5" style="3" customWidth="1"/>
    <col min="15627" max="15627" width="9.83203125" style="3" customWidth="1"/>
    <col min="15628" max="15628" width="9.1640625" style="3"/>
    <col min="15629" max="15629" width="6.33203125" style="3" customWidth="1"/>
    <col min="15630" max="15630" width="13" style="3" customWidth="1"/>
    <col min="15631" max="15632" width="12.5" style="3" customWidth="1"/>
    <col min="15633" max="15633" width="11.5" style="3" customWidth="1"/>
    <col min="15634" max="15634" width="9.1640625" style="3"/>
    <col min="15635" max="15635" width="7.5" style="3" customWidth="1"/>
    <col min="15636" max="15872" width="9.1640625" style="3"/>
    <col min="15873" max="15873" width="8.83203125" style="3" customWidth="1"/>
    <col min="15874" max="15874" width="9.83203125" style="3" customWidth="1"/>
    <col min="15875" max="15875" width="9.1640625" style="3"/>
    <col min="15876" max="15876" width="8.5" style="3" customWidth="1"/>
    <col min="15877" max="15877" width="9" style="3" bestFit="1" customWidth="1"/>
    <col min="15878" max="15880" width="7.83203125" style="3" bestFit="1" customWidth="1"/>
    <col min="15881" max="15881" width="10.5" style="3" customWidth="1"/>
    <col min="15882" max="15882" width="12.5" style="3" customWidth="1"/>
    <col min="15883" max="15883" width="9.83203125" style="3" customWidth="1"/>
    <col min="15884" max="15884" width="9.1640625" style="3"/>
    <col min="15885" max="15885" width="6.33203125" style="3" customWidth="1"/>
    <col min="15886" max="15886" width="13" style="3" customWidth="1"/>
    <col min="15887" max="15888" width="12.5" style="3" customWidth="1"/>
    <col min="15889" max="15889" width="11.5" style="3" customWidth="1"/>
    <col min="15890" max="15890" width="9.1640625" style="3"/>
    <col min="15891" max="15891" width="7.5" style="3" customWidth="1"/>
    <col min="15892" max="16128" width="9.1640625" style="3"/>
    <col min="16129" max="16129" width="8.83203125" style="3" customWidth="1"/>
    <col min="16130" max="16130" width="9.83203125" style="3" customWidth="1"/>
    <col min="16131" max="16131" width="9.1640625" style="3"/>
    <col min="16132" max="16132" width="8.5" style="3" customWidth="1"/>
    <col min="16133" max="16133" width="9" style="3" bestFit="1" customWidth="1"/>
    <col min="16134" max="16136" width="7.83203125" style="3" bestFit="1" customWidth="1"/>
    <col min="16137" max="16137" width="10.5" style="3" customWidth="1"/>
    <col min="16138" max="16138" width="12.5" style="3" customWidth="1"/>
    <col min="16139" max="16139" width="9.83203125" style="3" customWidth="1"/>
    <col min="16140" max="16140" width="9.1640625" style="3"/>
    <col min="16141" max="16141" width="6.33203125" style="3" customWidth="1"/>
    <col min="16142" max="16142" width="13" style="3" customWidth="1"/>
    <col min="16143" max="16144" width="12.5" style="3" customWidth="1"/>
    <col min="16145" max="16145" width="11.5" style="3" customWidth="1"/>
    <col min="16146" max="16146" width="9.1640625" style="3"/>
    <col min="16147" max="16147" width="7.5" style="3" customWidth="1"/>
    <col min="16148" max="16384" width="9.1640625" style="3"/>
  </cols>
  <sheetData>
    <row r="1" spans="1:19" ht="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33.75" customHeight="1" x14ac:dyDescent="0.25">
      <c r="A3" s="7" t="s">
        <v>1</v>
      </c>
      <c r="B3" s="8">
        <v>60000</v>
      </c>
    </row>
    <row r="4" spans="1:19" ht="32.25" customHeight="1" x14ac:dyDescent="0.25">
      <c r="A4" s="7" t="s">
        <v>2</v>
      </c>
      <c r="B4" s="9">
        <v>0.17199999999999999</v>
      </c>
    </row>
    <row r="5" spans="1:19" ht="21" customHeight="1" x14ac:dyDescent="0.15"/>
    <row r="6" spans="1:19" ht="14" x14ac:dyDescent="0.15">
      <c r="D6" s="10" t="s">
        <v>3</v>
      </c>
    </row>
    <row r="7" spans="1:19" x14ac:dyDescent="0.15">
      <c r="A7" s="11"/>
      <c r="B7" s="12"/>
      <c r="C7" s="12"/>
      <c r="D7" s="12"/>
      <c r="E7" s="11"/>
      <c r="F7" s="11"/>
      <c r="G7" s="12"/>
      <c r="H7" s="11"/>
      <c r="I7" s="13" t="s">
        <v>4</v>
      </c>
      <c r="J7" s="14"/>
    </row>
    <row r="8" spans="1:19" s="19" customFormat="1" ht="48" x14ac:dyDescent="0.15">
      <c r="A8" s="15" t="s">
        <v>5</v>
      </c>
      <c r="B8" s="16" t="s">
        <v>6</v>
      </c>
      <c r="C8" s="16" t="s">
        <v>7</v>
      </c>
      <c r="D8" s="16" t="s">
        <v>8</v>
      </c>
      <c r="E8" s="15" t="s">
        <v>9</v>
      </c>
      <c r="F8" s="15" t="s">
        <v>10</v>
      </c>
      <c r="G8" s="16" t="s">
        <v>11</v>
      </c>
      <c r="H8" s="15" t="s">
        <v>12</v>
      </c>
      <c r="I8" s="15" t="s">
        <v>13</v>
      </c>
      <c r="J8" s="15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8" t="s">
        <v>20</v>
      </c>
      <c r="Q8" s="18" t="s">
        <v>21</v>
      </c>
      <c r="R8" s="18" t="s">
        <v>22</v>
      </c>
      <c r="S8" s="18" t="s">
        <v>23</v>
      </c>
    </row>
    <row r="9" spans="1:19" x14ac:dyDescent="0.15">
      <c r="A9" s="20">
        <v>26</v>
      </c>
      <c r="B9" s="21">
        <v>30</v>
      </c>
      <c r="C9" s="21">
        <v>28.5</v>
      </c>
      <c r="D9" s="21">
        <v>0.75</v>
      </c>
      <c r="E9" s="20">
        <v>36</v>
      </c>
      <c r="F9" s="20">
        <v>0.625</v>
      </c>
      <c r="G9" s="21">
        <v>0.20169999999999999</v>
      </c>
      <c r="H9" s="22">
        <v>27.75</v>
      </c>
      <c r="I9" s="20"/>
      <c r="J9" s="23"/>
      <c r="K9" s="24"/>
      <c r="L9" s="25"/>
      <c r="M9" s="24">
        <v>26</v>
      </c>
      <c r="N9" s="26">
        <f t="shared" ref="N9:N16" si="0">+(((L9-0.0625)^2)*3.14159/4)-((K9^2)*3.14159/4)</f>
        <v>3.0679589843749999E-3</v>
      </c>
      <c r="O9" s="26">
        <f t="shared" ref="O9:O26" si="1">+(((H9-0.0625)^2)*3.14159/4)-((M9^2)*3.14159/4)</f>
        <v>71.155172724609315</v>
      </c>
      <c r="P9" s="27">
        <f t="shared" ref="P9:P26" si="2">E9*$B$3*G9</f>
        <v>435672</v>
      </c>
      <c r="Q9" s="27">
        <f t="shared" ref="Q9:Q16" si="3">P9/N9</f>
        <v>142007113.59534505</v>
      </c>
      <c r="R9" s="27">
        <f t="shared" ref="R9:R26" si="4">P9/O9</f>
        <v>6122.8436853940912</v>
      </c>
      <c r="S9" s="27">
        <f t="shared" ref="S9:S26" si="5">$B$4*$B$3*(F9/12)*G9</f>
        <v>108.41374999999999</v>
      </c>
    </row>
    <row r="10" spans="1:19" x14ac:dyDescent="0.15">
      <c r="A10" s="28">
        <v>28</v>
      </c>
      <c r="B10" s="29">
        <v>32</v>
      </c>
      <c r="C10" s="29">
        <v>30.5</v>
      </c>
      <c r="D10" s="29">
        <v>0.75</v>
      </c>
      <c r="E10" s="28">
        <v>40</v>
      </c>
      <c r="F10" s="28">
        <v>0.625</v>
      </c>
      <c r="G10" s="29">
        <v>0.20169999999999999</v>
      </c>
      <c r="H10" s="30">
        <v>29.75</v>
      </c>
      <c r="I10" s="28"/>
      <c r="J10" s="31"/>
      <c r="K10" s="32"/>
      <c r="L10" s="33"/>
      <c r="M10" s="32">
        <v>28</v>
      </c>
      <c r="N10" s="34">
        <f t="shared" si="0"/>
        <v>3.0679589843749999E-3</v>
      </c>
      <c r="O10" s="34">
        <f t="shared" si="1"/>
        <v>76.456605849609446</v>
      </c>
      <c r="P10" s="35">
        <f t="shared" si="2"/>
        <v>484080</v>
      </c>
      <c r="Q10" s="35">
        <f t="shared" si="3"/>
        <v>157785681.7726056</v>
      </c>
      <c r="R10" s="35">
        <f t="shared" si="4"/>
        <v>6331.434604253659</v>
      </c>
      <c r="S10" s="35">
        <f t="shared" si="5"/>
        <v>108.41374999999999</v>
      </c>
    </row>
    <row r="11" spans="1:19" x14ac:dyDescent="0.15">
      <c r="A11" s="20">
        <v>30</v>
      </c>
      <c r="B11" s="21">
        <v>34</v>
      </c>
      <c r="C11" s="21">
        <v>32.5</v>
      </c>
      <c r="D11" s="21">
        <v>0.75</v>
      </c>
      <c r="E11" s="20">
        <v>44</v>
      </c>
      <c r="F11" s="20">
        <v>0.625</v>
      </c>
      <c r="G11" s="21">
        <v>0.20169999999999999</v>
      </c>
      <c r="H11" s="22">
        <v>31.75</v>
      </c>
      <c r="I11" s="20"/>
      <c r="J11" s="20"/>
      <c r="K11" s="24"/>
      <c r="L11" s="25"/>
      <c r="M11" s="24">
        <v>30</v>
      </c>
      <c r="N11" s="26">
        <f t="shared" si="0"/>
        <v>3.0679589843749999E-3</v>
      </c>
      <c r="O11" s="26">
        <f t="shared" si="1"/>
        <v>81.758038974609349</v>
      </c>
      <c r="P11" s="27">
        <f t="shared" si="2"/>
        <v>532488</v>
      </c>
      <c r="Q11" s="27">
        <f t="shared" si="3"/>
        <v>173564249.94986615</v>
      </c>
      <c r="R11" s="27">
        <f t="shared" si="4"/>
        <v>6512.9742185397654</v>
      </c>
      <c r="S11" s="27">
        <f t="shared" si="5"/>
        <v>108.41374999999999</v>
      </c>
    </row>
    <row r="12" spans="1:19" x14ac:dyDescent="0.15">
      <c r="A12" s="28">
        <v>32</v>
      </c>
      <c r="B12" s="29">
        <v>36</v>
      </c>
      <c r="C12" s="29">
        <v>34.5</v>
      </c>
      <c r="D12" s="29">
        <v>0.75</v>
      </c>
      <c r="E12" s="28">
        <v>48</v>
      </c>
      <c r="F12" s="28">
        <v>0.625</v>
      </c>
      <c r="G12" s="29">
        <v>0.20169999999999999</v>
      </c>
      <c r="H12" s="30">
        <v>33.75</v>
      </c>
      <c r="I12" s="28"/>
      <c r="J12" s="28"/>
      <c r="K12" s="32"/>
      <c r="L12" s="33"/>
      <c r="M12" s="32">
        <v>32</v>
      </c>
      <c r="N12" s="34">
        <f t="shared" si="0"/>
        <v>3.0679589843749999E-3</v>
      </c>
      <c r="O12" s="34">
        <f t="shared" si="1"/>
        <v>87.059472099609366</v>
      </c>
      <c r="P12" s="35">
        <f t="shared" si="2"/>
        <v>580896</v>
      </c>
      <c r="Q12" s="35">
        <f t="shared" si="3"/>
        <v>189342818.12712672</v>
      </c>
      <c r="R12" s="35">
        <f t="shared" si="4"/>
        <v>6672.4043460241301</v>
      </c>
      <c r="S12" s="35">
        <f t="shared" si="5"/>
        <v>108.41374999999999</v>
      </c>
    </row>
    <row r="13" spans="1:19" x14ac:dyDescent="0.15">
      <c r="A13" s="20">
        <v>34</v>
      </c>
      <c r="B13" s="21">
        <v>38</v>
      </c>
      <c r="C13" s="21">
        <v>36.5</v>
      </c>
      <c r="D13" s="21">
        <v>0.75</v>
      </c>
      <c r="E13" s="20">
        <v>52</v>
      </c>
      <c r="F13" s="20">
        <v>0.625</v>
      </c>
      <c r="G13" s="21">
        <v>0.20169999999999999</v>
      </c>
      <c r="H13" s="22">
        <v>35.75</v>
      </c>
      <c r="I13" s="20"/>
      <c r="J13" s="20"/>
      <c r="K13" s="24"/>
      <c r="L13" s="25"/>
      <c r="M13" s="24">
        <v>34</v>
      </c>
      <c r="N13" s="26">
        <f t="shared" si="0"/>
        <v>3.0679589843749999E-3</v>
      </c>
      <c r="O13" s="26">
        <f t="shared" si="1"/>
        <v>92.360905224609382</v>
      </c>
      <c r="P13" s="27">
        <f t="shared" si="2"/>
        <v>629304</v>
      </c>
      <c r="Q13" s="27">
        <f t="shared" si="3"/>
        <v>205121386.30438727</v>
      </c>
      <c r="R13" s="27">
        <f t="shared" si="4"/>
        <v>6813.5321808466115</v>
      </c>
      <c r="S13" s="27">
        <f t="shared" si="5"/>
        <v>108.41374999999999</v>
      </c>
    </row>
    <row r="14" spans="1:19" x14ac:dyDescent="0.15">
      <c r="A14" s="28">
        <v>36</v>
      </c>
      <c r="B14" s="29">
        <v>40.69</v>
      </c>
      <c r="C14" s="29">
        <v>39.06</v>
      </c>
      <c r="D14" s="29">
        <v>0.88</v>
      </c>
      <c r="E14" s="28">
        <v>40</v>
      </c>
      <c r="F14" s="28">
        <v>0.75</v>
      </c>
      <c r="G14" s="29">
        <v>0.3019</v>
      </c>
      <c r="H14" s="30">
        <v>38</v>
      </c>
      <c r="I14" s="28"/>
      <c r="J14" s="28"/>
      <c r="K14" s="32"/>
      <c r="L14" s="33"/>
      <c r="M14" s="32">
        <v>36</v>
      </c>
      <c r="N14" s="34">
        <f t="shared" si="0"/>
        <v>3.0679589843749999E-3</v>
      </c>
      <c r="O14" s="34">
        <f t="shared" si="1"/>
        <v>112.51125983398435</v>
      </c>
      <c r="P14" s="35">
        <f t="shared" si="2"/>
        <v>724560</v>
      </c>
      <c r="Q14" s="35">
        <f t="shared" si="3"/>
        <v>236170041.28482711</v>
      </c>
      <c r="R14" s="35">
        <f t="shared" si="4"/>
        <v>6439.8887815239323</v>
      </c>
      <c r="S14" s="35">
        <f t="shared" si="5"/>
        <v>194.72550000000001</v>
      </c>
    </row>
    <row r="15" spans="1:19" x14ac:dyDescent="0.15">
      <c r="A15" s="20">
        <v>38</v>
      </c>
      <c r="B15" s="21">
        <v>42.69</v>
      </c>
      <c r="C15" s="21">
        <v>41.06</v>
      </c>
      <c r="D15" s="21">
        <v>0.88</v>
      </c>
      <c r="E15" s="20">
        <v>40</v>
      </c>
      <c r="F15" s="20">
        <v>0.75</v>
      </c>
      <c r="G15" s="21">
        <v>0.3019</v>
      </c>
      <c r="H15" s="22">
        <v>40</v>
      </c>
      <c r="I15" s="20"/>
      <c r="J15" s="20"/>
      <c r="K15" s="24"/>
      <c r="L15" s="25"/>
      <c r="M15" s="24">
        <v>38</v>
      </c>
      <c r="N15" s="26">
        <f t="shared" si="0"/>
        <v>3.0679589843749999E-3</v>
      </c>
      <c r="O15" s="26">
        <f t="shared" si="1"/>
        <v>118.59809045898419</v>
      </c>
      <c r="P15" s="27">
        <f t="shared" si="2"/>
        <v>724560</v>
      </c>
      <c r="Q15" s="27">
        <f t="shared" si="3"/>
        <v>236170041.28482711</v>
      </c>
      <c r="R15" s="27">
        <f t="shared" si="4"/>
        <v>6109.3732386069141</v>
      </c>
      <c r="S15" s="27">
        <f t="shared" si="5"/>
        <v>194.72550000000001</v>
      </c>
    </row>
    <row r="16" spans="1:19" x14ac:dyDescent="0.15">
      <c r="A16" s="28">
        <v>40</v>
      </c>
      <c r="B16" s="29">
        <v>44.69</v>
      </c>
      <c r="C16" s="29">
        <v>43.06</v>
      </c>
      <c r="D16" s="29">
        <v>0.88</v>
      </c>
      <c r="E16" s="28">
        <v>44</v>
      </c>
      <c r="F16" s="28">
        <v>0.75</v>
      </c>
      <c r="G16" s="29">
        <v>0.3019</v>
      </c>
      <c r="H16" s="30">
        <v>42</v>
      </c>
      <c r="I16" s="28"/>
      <c r="J16" s="28"/>
      <c r="K16" s="32"/>
      <c r="L16" s="33"/>
      <c r="M16" s="32">
        <v>40</v>
      </c>
      <c r="N16" s="34">
        <f t="shared" si="0"/>
        <v>3.0679589843749999E-3</v>
      </c>
      <c r="O16" s="34">
        <f t="shared" si="1"/>
        <v>124.68492108398436</v>
      </c>
      <c r="P16" s="35">
        <f t="shared" si="2"/>
        <v>797016</v>
      </c>
      <c r="Q16" s="35">
        <f t="shared" si="3"/>
        <v>259787045.41330984</v>
      </c>
      <c r="R16" s="35">
        <f t="shared" si="4"/>
        <v>6392.2404816148683</v>
      </c>
      <c r="S16" s="35">
        <f t="shared" si="5"/>
        <v>194.72550000000001</v>
      </c>
    </row>
    <row r="17" spans="1:19" x14ac:dyDescent="0.15">
      <c r="A17" s="20">
        <v>42</v>
      </c>
      <c r="B17" s="21">
        <v>46.69</v>
      </c>
      <c r="C17" s="21">
        <v>45.06</v>
      </c>
      <c r="D17" s="21">
        <v>0.88</v>
      </c>
      <c r="E17" s="20">
        <v>48</v>
      </c>
      <c r="F17" s="20">
        <v>0.75</v>
      </c>
      <c r="G17" s="21">
        <v>0.3019</v>
      </c>
      <c r="H17" s="36">
        <v>44</v>
      </c>
      <c r="I17" s="20"/>
      <c r="J17" s="20"/>
      <c r="K17" s="37"/>
      <c r="L17" s="24"/>
      <c r="M17" s="24">
        <v>42</v>
      </c>
      <c r="N17" s="26"/>
      <c r="O17" s="26">
        <f t="shared" si="1"/>
        <v>130.77175170898431</v>
      </c>
      <c r="P17" s="27">
        <f t="shared" si="2"/>
        <v>869472</v>
      </c>
      <c r="Q17" s="27"/>
      <c r="R17" s="27">
        <f t="shared" si="4"/>
        <v>6648.7753558191826</v>
      </c>
      <c r="S17" s="27">
        <f t="shared" si="5"/>
        <v>194.72550000000001</v>
      </c>
    </row>
    <row r="18" spans="1:19" x14ac:dyDescent="0.15">
      <c r="A18" s="28">
        <v>44</v>
      </c>
      <c r="B18" s="29">
        <v>49.25</v>
      </c>
      <c r="C18" s="29">
        <v>47.38</v>
      </c>
      <c r="D18" s="29">
        <v>1</v>
      </c>
      <c r="E18" s="28">
        <v>36</v>
      </c>
      <c r="F18" s="28">
        <v>0.875</v>
      </c>
      <c r="G18" s="29">
        <v>0.41920000000000002</v>
      </c>
      <c r="H18" s="30">
        <v>46.25</v>
      </c>
      <c r="I18" s="28"/>
      <c r="J18" s="28"/>
      <c r="K18" s="32"/>
      <c r="L18" s="33"/>
      <c r="M18" s="32">
        <v>44</v>
      </c>
      <c r="N18" s="34">
        <f t="shared" ref="N18:N26" si="6">+(((L18-0.0625)^2)*3.14159/4)-((K18^2)*3.14159/4)</f>
        <v>3.0679589843749999E-3</v>
      </c>
      <c r="O18" s="34">
        <f t="shared" si="1"/>
        <v>154.94726850585926</v>
      </c>
      <c r="P18" s="35">
        <f t="shared" si="2"/>
        <v>905472</v>
      </c>
      <c r="Q18" s="35">
        <f t="shared" ref="Q18:Q26" si="7">P18/N18</f>
        <v>295138235.09751433</v>
      </c>
      <c r="R18" s="35">
        <f t="shared" si="4"/>
        <v>5843.7428986736868</v>
      </c>
      <c r="S18" s="35">
        <f t="shared" si="5"/>
        <v>315.44800000000004</v>
      </c>
    </row>
    <row r="19" spans="1:19" x14ac:dyDescent="0.15">
      <c r="A19" s="20">
        <v>46</v>
      </c>
      <c r="B19" s="21">
        <v>51.25</v>
      </c>
      <c r="C19" s="21">
        <v>49.38</v>
      </c>
      <c r="D19" s="21">
        <v>1</v>
      </c>
      <c r="E19" s="20">
        <v>40</v>
      </c>
      <c r="F19" s="20">
        <v>0.875</v>
      </c>
      <c r="G19" s="21">
        <v>0.41920000000000002</v>
      </c>
      <c r="H19" s="22">
        <v>48.25</v>
      </c>
      <c r="I19" s="20"/>
      <c r="J19" s="20"/>
      <c r="K19" s="24"/>
      <c r="L19" s="25"/>
      <c r="M19" s="24">
        <v>46</v>
      </c>
      <c r="N19" s="26">
        <f t="shared" si="6"/>
        <v>3.0679589843749999E-3</v>
      </c>
      <c r="O19" s="26">
        <f t="shared" si="1"/>
        <v>161.81949663085925</v>
      </c>
      <c r="P19" s="27">
        <f t="shared" si="2"/>
        <v>1006080</v>
      </c>
      <c r="Q19" s="27">
        <f t="shared" si="7"/>
        <v>327931372.33057147</v>
      </c>
      <c r="R19" s="27">
        <f t="shared" si="4"/>
        <v>6217.2977975271915</v>
      </c>
      <c r="S19" s="27">
        <f t="shared" si="5"/>
        <v>315.44800000000004</v>
      </c>
    </row>
    <row r="20" spans="1:19" x14ac:dyDescent="0.15">
      <c r="A20" s="28">
        <v>48</v>
      </c>
      <c r="B20" s="29">
        <v>53.25</v>
      </c>
      <c r="C20" s="29">
        <v>51.38</v>
      </c>
      <c r="D20" s="29">
        <v>1</v>
      </c>
      <c r="E20" s="28">
        <v>44</v>
      </c>
      <c r="F20" s="28">
        <v>0.875</v>
      </c>
      <c r="G20" s="29">
        <v>0.41920000000000002</v>
      </c>
      <c r="H20" s="30">
        <v>50.25</v>
      </c>
      <c r="I20" s="28"/>
      <c r="J20" s="28"/>
      <c r="K20" s="32"/>
      <c r="L20" s="33"/>
      <c r="M20" s="32">
        <v>48</v>
      </c>
      <c r="N20" s="34">
        <f t="shared" si="6"/>
        <v>3.0679589843749999E-3</v>
      </c>
      <c r="O20" s="34">
        <f t="shared" si="1"/>
        <v>168.69172475585924</v>
      </c>
      <c r="P20" s="35">
        <f t="shared" si="2"/>
        <v>1106688</v>
      </c>
      <c r="Q20" s="35">
        <f t="shared" si="7"/>
        <v>360724509.56362861</v>
      </c>
      <c r="R20" s="35">
        <f t="shared" si="4"/>
        <v>6560.4166511526582</v>
      </c>
      <c r="S20" s="35">
        <f t="shared" si="5"/>
        <v>315.44800000000004</v>
      </c>
    </row>
    <row r="21" spans="1:19" x14ac:dyDescent="0.15">
      <c r="A21" s="20">
        <v>50</v>
      </c>
      <c r="B21" s="21">
        <v>55.25</v>
      </c>
      <c r="C21" s="21">
        <v>53.38</v>
      </c>
      <c r="D21" s="21">
        <v>1</v>
      </c>
      <c r="E21" s="20">
        <v>44</v>
      </c>
      <c r="F21" s="20">
        <v>0.875</v>
      </c>
      <c r="G21" s="21">
        <v>0.41920000000000002</v>
      </c>
      <c r="H21" s="22">
        <v>52.25</v>
      </c>
      <c r="I21" s="20"/>
      <c r="J21" s="20"/>
      <c r="K21" s="24"/>
      <c r="L21" s="25"/>
      <c r="M21" s="24">
        <v>50</v>
      </c>
      <c r="N21" s="26">
        <f t="shared" si="6"/>
        <v>3.0679589843749999E-3</v>
      </c>
      <c r="O21" s="26">
        <f t="shared" si="1"/>
        <v>175.56395288085946</v>
      </c>
      <c r="P21" s="27">
        <f t="shared" si="2"/>
        <v>1106688</v>
      </c>
      <c r="Q21" s="27">
        <f t="shared" si="7"/>
        <v>360724509.56362861</v>
      </c>
      <c r="R21" s="27">
        <f t="shared" si="4"/>
        <v>6303.6174672543193</v>
      </c>
      <c r="S21" s="27">
        <f t="shared" si="5"/>
        <v>315.44800000000004</v>
      </c>
    </row>
    <row r="22" spans="1:19" x14ac:dyDescent="0.15">
      <c r="A22" s="28">
        <v>52</v>
      </c>
      <c r="B22" s="29">
        <v>57.38</v>
      </c>
      <c r="C22" s="29">
        <v>55.5</v>
      </c>
      <c r="D22" s="29">
        <v>1</v>
      </c>
      <c r="E22" s="28">
        <v>48</v>
      </c>
      <c r="F22" s="28">
        <v>0.875</v>
      </c>
      <c r="G22" s="29">
        <v>0.41920000000000002</v>
      </c>
      <c r="H22" s="30">
        <v>54.25</v>
      </c>
      <c r="I22" s="28"/>
      <c r="J22" s="28"/>
      <c r="K22" s="32"/>
      <c r="L22" s="33"/>
      <c r="M22" s="32">
        <v>52</v>
      </c>
      <c r="N22" s="34">
        <f t="shared" si="6"/>
        <v>3.0679589843749999E-3</v>
      </c>
      <c r="O22" s="34">
        <f t="shared" si="1"/>
        <v>182.436181005859</v>
      </c>
      <c r="P22" s="35">
        <f t="shared" si="2"/>
        <v>1207296</v>
      </c>
      <c r="Q22" s="35">
        <f t="shared" si="7"/>
        <v>393517646.79668576</v>
      </c>
      <c r="R22" s="35">
        <f t="shared" si="4"/>
        <v>6617.6346892573201</v>
      </c>
      <c r="S22" s="35">
        <f t="shared" si="5"/>
        <v>315.44800000000004</v>
      </c>
    </row>
    <row r="23" spans="1:19" x14ac:dyDescent="0.15">
      <c r="A23" s="20">
        <v>54</v>
      </c>
      <c r="B23" s="21">
        <v>59.38</v>
      </c>
      <c r="C23" s="21">
        <v>57.5</v>
      </c>
      <c r="D23" s="21">
        <v>1</v>
      </c>
      <c r="E23" s="20">
        <v>48</v>
      </c>
      <c r="F23" s="20">
        <v>0.875</v>
      </c>
      <c r="G23" s="21">
        <v>0.41920000000000002</v>
      </c>
      <c r="H23" s="22">
        <v>56.25</v>
      </c>
      <c r="I23" s="20"/>
      <c r="J23" s="20"/>
      <c r="K23" s="24"/>
      <c r="L23" s="25"/>
      <c r="M23" s="24">
        <v>54</v>
      </c>
      <c r="N23" s="26">
        <f t="shared" si="6"/>
        <v>3.0679589843749999E-3</v>
      </c>
      <c r="O23" s="26">
        <f t="shared" si="1"/>
        <v>189.30840913085922</v>
      </c>
      <c r="P23" s="27">
        <f t="shared" si="2"/>
        <v>1207296</v>
      </c>
      <c r="Q23" s="27">
        <f t="shared" si="7"/>
        <v>393517646.79668576</v>
      </c>
      <c r="R23" s="27">
        <f t="shared" si="4"/>
        <v>6377.4029138106489</v>
      </c>
      <c r="S23" s="27">
        <f t="shared" si="5"/>
        <v>315.44800000000004</v>
      </c>
    </row>
    <row r="24" spans="1:19" x14ac:dyDescent="0.15">
      <c r="A24" s="28">
        <v>56</v>
      </c>
      <c r="B24" s="29">
        <v>62</v>
      </c>
      <c r="C24" s="29">
        <v>59.88</v>
      </c>
      <c r="D24" s="29">
        <v>1.1200000000000001</v>
      </c>
      <c r="E24" s="28">
        <v>40</v>
      </c>
      <c r="F24" s="28">
        <v>1</v>
      </c>
      <c r="G24" s="29">
        <v>0.55089999999999995</v>
      </c>
      <c r="H24" s="30">
        <v>58.25</v>
      </c>
      <c r="I24" s="28"/>
      <c r="J24" s="28"/>
      <c r="K24" s="32"/>
      <c r="L24" s="33"/>
      <c r="M24" s="32">
        <v>56</v>
      </c>
      <c r="N24" s="34">
        <f t="shared" si="6"/>
        <v>3.0679589843749999E-3</v>
      </c>
      <c r="O24" s="34">
        <f t="shared" si="1"/>
        <v>196.18063725585944</v>
      </c>
      <c r="P24" s="35">
        <f t="shared" si="2"/>
        <v>1322159.9999999998</v>
      </c>
      <c r="Q24" s="35">
        <f t="shared" si="7"/>
        <v>430957521.50980866</v>
      </c>
      <c r="R24" s="35">
        <f t="shared" si="4"/>
        <v>6739.5030340106105</v>
      </c>
      <c r="S24" s="35">
        <f t="shared" si="5"/>
        <v>473.77399999999994</v>
      </c>
    </row>
    <row r="25" spans="1:19" x14ac:dyDescent="0.15">
      <c r="A25" s="20">
        <v>58</v>
      </c>
      <c r="B25" s="21">
        <v>64</v>
      </c>
      <c r="C25" s="21">
        <v>61.88</v>
      </c>
      <c r="D25" s="21">
        <v>1.1200000000000001</v>
      </c>
      <c r="E25" s="20">
        <v>44</v>
      </c>
      <c r="F25" s="20">
        <v>1</v>
      </c>
      <c r="G25" s="21">
        <v>0.55089999999999995</v>
      </c>
      <c r="H25" s="22">
        <v>60.5</v>
      </c>
      <c r="I25" s="20"/>
      <c r="J25" s="20"/>
      <c r="K25" s="24"/>
      <c r="L25" s="25"/>
      <c r="M25" s="24">
        <v>58</v>
      </c>
      <c r="N25" s="26">
        <f t="shared" si="6"/>
        <v>3.0679589843749999E-3</v>
      </c>
      <c r="O25" s="26">
        <f t="shared" si="1"/>
        <v>226.73750874023426</v>
      </c>
      <c r="P25" s="27">
        <f t="shared" si="2"/>
        <v>1454375.9999999998</v>
      </c>
      <c r="Q25" s="27">
        <f t="shared" si="7"/>
        <v>474053273.66078955</v>
      </c>
      <c r="R25" s="27">
        <f t="shared" si="4"/>
        <v>6414.3599710545941</v>
      </c>
      <c r="S25" s="27">
        <f t="shared" si="5"/>
        <v>473.77399999999994</v>
      </c>
    </row>
    <row r="26" spans="1:19" x14ac:dyDescent="0.15">
      <c r="A26" s="28">
        <v>60</v>
      </c>
      <c r="B26" s="29">
        <v>66</v>
      </c>
      <c r="C26" s="29">
        <v>63.88</v>
      </c>
      <c r="D26" s="29">
        <v>1.1200000000000001</v>
      </c>
      <c r="E26" s="28">
        <v>44</v>
      </c>
      <c r="F26" s="28">
        <v>1</v>
      </c>
      <c r="G26" s="29">
        <v>0.55089999999999995</v>
      </c>
      <c r="H26" s="30">
        <v>62.5</v>
      </c>
      <c r="I26" s="28"/>
      <c r="J26" s="28"/>
      <c r="K26" s="32"/>
      <c r="L26" s="33"/>
      <c r="M26" s="32">
        <v>60</v>
      </c>
      <c r="N26" s="34">
        <f t="shared" si="6"/>
        <v>3.0679589843749999E-3</v>
      </c>
      <c r="O26" s="34">
        <f t="shared" si="1"/>
        <v>234.3951343652343</v>
      </c>
      <c r="P26" s="35">
        <f t="shared" si="2"/>
        <v>1454375.9999999998</v>
      </c>
      <c r="Q26" s="35">
        <f t="shared" si="7"/>
        <v>474053273.66078955</v>
      </c>
      <c r="R26" s="35">
        <f t="shared" si="4"/>
        <v>6204.8045661809356</v>
      </c>
      <c r="S26" s="35">
        <f t="shared" si="5"/>
        <v>473.77399999999994</v>
      </c>
    </row>
    <row r="27" spans="1:19" x14ac:dyDescent="0.15">
      <c r="N27" s="38"/>
      <c r="O27" s="38"/>
    </row>
    <row r="28" spans="1:19" ht="14" x14ac:dyDescent="0.15">
      <c r="D28" s="10" t="s">
        <v>24</v>
      </c>
      <c r="N28" s="38"/>
      <c r="O28" s="38"/>
    </row>
    <row r="29" spans="1:19" x14ac:dyDescent="0.15">
      <c r="A29" s="11"/>
      <c r="B29" s="12"/>
      <c r="C29" s="12"/>
      <c r="D29" s="12"/>
      <c r="E29" s="11"/>
      <c r="F29" s="11"/>
      <c r="G29" s="12"/>
      <c r="H29" s="11"/>
      <c r="I29" s="13" t="s">
        <v>4</v>
      </c>
      <c r="J29" s="14"/>
      <c r="N29" s="38"/>
      <c r="O29" s="38"/>
    </row>
    <row r="30" spans="1:19" ht="48" x14ac:dyDescent="0.15">
      <c r="A30" s="39" t="s">
        <v>5</v>
      </c>
      <c r="B30" s="16" t="s">
        <v>6</v>
      </c>
      <c r="C30" s="16" t="s">
        <v>7</v>
      </c>
      <c r="D30" s="16" t="s">
        <v>8</v>
      </c>
      <c r="E30" s="15" t="s">
        <v>9</v>
      </c>
      <c r="F30" s="15" t="s">
        <v>10</v>
      </c>
      <c r="G30" s="16" t="s">
        <v>11</v>
      </c>
      <c r="H30" s="15" t="s">
        <v>12</v>
      </c>
      <c r="I30" s="15" t="s">
        <v>13</v>
      </c>
      <c r="J30" s="15" t="s">
        <v>14</v>
      </c>
      <c r="K30" s="17" t="s">
        <v>15</v>
      </c>
      <c r="L30" s="17" t="s">
        <v>16</v>
      </c>
      <c r="M30" s="17" t="s">
        <v>17</v>
      </c>
      <c r="N30" s="17" t="s">
        <v>18</v>
      </c>
      <c r="O30" s="17" t="s">
        <v>19</v>
      </c>
      <c r="P30" s="18" t="s">
        <v>20</v>
      </c>
      <c r="Q30" s="18" t="s">
        <v>21</v>
      </c>
      <c r="R30" s="18" t="s">
        <v>22</v>
      </c>
      <c r="S30" s="18" t="s">
        <v>23</v>
      </c>
    </row>
    <row r="31" spans="1:19" x14ac:dyDescent="0.15">
      <c r="A31" s="20">
        <v>26</v>
      </c>
      <c r="B31" s="21">
        <v>30.94</v>
      </c>
      <c r="C31" s="21">
        <v>29.31</v>
      </c>
      <c r="D31" s="21">
        <v>0.88</v>
      </c>
      <c r="E31" s="20">
        <v>36</v>
      </c>
      <c r="F31" s="20">
        <v>0.75</v>
      </c>
      <c r="G31" s="21">
        <v>0.3019</v>
      </c>
      <c r="H31" s="22">
        <v>28</v>
      </c>
      <c r="I31" s="20"/>
      <c r="J31" s="20"/>
      <c r="K31" s="24">
        <v>26.5</v>
      </c>
      <c r="L31" s="26">
        <v>27.5</v>
      </c>
      <c r="M31" s="24">
        <v>26</v>
      </c>
      <c r="N31" s="26">
        <f t="shared" ref="N31:N48" si="8">+(((L31-0.0625)^2)*3.14159/4)-((K31^2)*3.14159/4)</f>
        <v>39.714729052734356</v>
      </c>
      <c r="O31" s="26">
        <f t="shared" ref="O31:O48" si="9">+(((H31-0.0625)^2)*3.14159/4)-((M31^2)*3.14159/4)</f>
        <v>82.077106708984275</v>
      </c>
      <c r="P31" s="27">
        <f t="shared" ref="P31:P48" si="10">E31*$B$3*G31</f>
        <v>652104</v>
      </c>
      <c r="Q31" s="27">
        <f t="shared" ref="Q31:Q48" si="11">P31/N31</f>
        <v>16419.701595700619</v>
      </c>
      <c r="R31" s="27">
        <f t="shared" ref="R31:R48" si="12">P31/O31</f>
        <v>7945.0169011454664</v>
      </c>
      <c r="S31" s="27">
        <f t="shared" ref="S31:S48" si="13">$B$4*$B$3*(F31/12)*G31</f>
        <v>194.72550000000001</v>
      </c>
    </row>
    <row r="32" spans="1:19" x14ac:dyDescent="0.15">
      <c r="A32" s="28">
        <v>28</v>
      </c>
      <c r="B32" s="29">
        <v>32.94</v>
      </c>
      <c r="C32" s="29">
        <v>31.31</v>
      </c>
      <c r="D32" s="29">
        <v>0.88</v>
      </c>
      <c r="E32" s="28">
        <v>40</v>
      </c>
      <c r="F32" s="28">
        <v>0.75</v>
      </c>
      <c r="G32" s="29">
        <v>0.3019</v>
      </c>
      <c r="H32" s="30">
        <v>30</v>
      </c>
      <c r="I32" s="28"/>
      <c r="J32" s="28"/>
      <c r="K32" s="32">
        <v>28.5</v>
      </c>
      <c r="L32" s="34">
        <v>29.5</v>
      </c>
      <c r="M32" s="32">
        <v>28</v>
      </c>
      <c r="N32" s="34">
        <f t="shared" si="8"/>
        <v>42.659969677734352</v>
      </c>
      <c r="O32" s="34">
        <f t="shared" si="9"/>
        <v>88.16393733398445</v>
      </c>
      <c r="P32" s="35">
        <f t="shared" si="10"/>
        <v>724560</v>
      </c>
      <c r="Q32" s="35">
        <f t="shared" si="11"/>
        <v>16984.540905057693</v>
      </c>
      <c r="R32" s="35">
        <f t="shared" si="12"/>
        <v>8218.3262443827443</v>
      </c>
      <c r="S32" s="35">
        <f t="shared" si="13"/>
        <v>194.72550000000001</v>
      </c>
    </row>
    <row r="33" spans="1:19" x14ac:dyDescent="0.15">
      <c r="A33" s="20">
        <v>30</v>
      </c>
      <c r="B33" s="21">
        <v>34.94</v>
      </c>
      <c r="C33" s="21">
        <v>33.31</v>
      </c>
      <c r="D33" s="21">
        <v>0.88</v>
      </c>
      <c r="E33" s="20">
        <v>44</v>
      </c>
      <c r="F33" s="20">
        <v>0.75</v>
      </c>
      <c r="G33" s="21">
        <v>0.3019</v>
      </c>
      <c r="H33" s="22">
        <v>32</v>
      </c>
      <c r="I33" s="20"/>
      <c r="J33" s="20"/>
      <c r="K33" s="24">
        <v>30.5</v>
      </c>
      <c r="L33" s="26">
        <v>31.5</v>
      </c>
      <c r="M33" s="24">
        <v>30</v>
      </c>
      <c r="N33" s="26">
        <f t="shared" si="8"/>
        <v>45.605210302734463</v>
      </c>
      <c r="O33" s="26">
        <f t="shared" si="9"/>
        <v>94.250767958984284</v>
      </c>
      <c r="P33" s="27">
        <f t="shared" si="10"/>
        <v>797016</v>
      </c>
      <c r="Q33" s="27">
        <f t="shared" si="11"/>
        <v>17476.424178493733</v>
      </c>
      <c r="R33" s="27">
        <f t="shared" si="12"/>
        <v>8456.3342799163456</v>
      </c>
      <c r="S33" s="27">
        <f t="shared" si="13"/>
        <v>194.72550000000001</v>
      </c>
    </row>
    <row r="34" spans="1:19" x14ac:dyDescent="0.15">
      <c r="A34" s="28">
        <v>32</v>
      </c>
      <c r="B34" s="29">
        <v>37.06</v>
      </c>
      <c r="C34" s="29">
        <v>35.44</v>
      </c>
      <c r="D34" s="29">
        <v>0.88</v>
      </c>
      <c r="E34" s="28">
        <v>48</v>
      </c>
      <c r="F34" s="28">
        <v>0.75</v>
      </c>
      <c r="G34" s="29">
        <v>0.3019</v>
      </c>
      <c r="H34" s="30">
        <v>34</v>
      </c>
      <c r="I34" s="28"/>
      <c r="J34" s="28"/>
      <c r="K34" s="32">
        <v>32.5</v>
      </c>
      <c r="L34" s="34">
        <v>33.5</v>
      </c>
      <c r="M34" s="32">
        <v>32</v>
      </c>
      <c r="N34" s="34">
        <f t="shared" si="8"/>
        <v>48.550450927734346</v>
      </c>
      <c r="O34" s="34">
        <f t="shared" si="9"/>
        <v>100.33759858398435</v>
      </c>
      <c r="P34" s="35">
        <f t="shared" si="10"/>
        <v>869472</v>
      </c>
      <c r="Q34" s="35">
        <f t="shared" si="11"/>
        <v>17908.628723020076</v>
      </c>
      <c r="R34" s="35">
        <f t="shared" si="12"/>
        <v>8665.4655111387438</v>
      </c>
      <c r="S34" s="35">
        <f t="shared" si="13"/>
        <v>194.72550000000001</v>
      </c>
    </row>
    <row r="35" spans="1:19" x14ac:dyDescent="0.15">
      <c r="A35" s="20">
        <v>34</v>
      </c>
      <c r="B35" s="21">
        <v>39.56</v>
      </c>
      <c r="C35" s="21">
        <v>37.69</v>
      </c>
      <c r="D35" s="21">
        <v>1</v>
      </c>
      <c r="E35" s="20">
        <v>40</v>
      </c>
      <c r="F35" s="20">
        <v>0.875</v>
      </c>
      <c r="G35" s="21">
        <v>0.41920000000000002</v>
      </c>
      <c r="H35" s="22">
        <v>36.25</v>
      </c>
      <c r="I35" s="20"/>
      <c r="J35" s="20"/>
      <c r="K35" s="24">
        <v>34.5</v>
      </c>
      <c r="L35" s="26">
        <v>35.75</v>
      </c>
      <c r="M35" s="24">
        <v>34</v>
      </c>
      <c r="N35" s="26">
        <f t="shared" si="8"/>
        <v>65.46104084960939</v>
      </c>
      <c r="O35" s="26">
        <f t="shared" si="9"/>
        <v>120.58612788085929</v>
      </c>
      <c r="P35" s="27">
        <f t="shared" si="10"/>
        <v>1006080</v>
      </c>
      <c r="Q35" s="27">
        <f t="shared" si="11"/>
        <v>15369.141506799053</v>
      </c>
      <c r="R35" s="27">
        <f t="shared" si="12"/>
        <v>8343.2482465480643</v>
      </c>
      <c r="S35" s="27">
        <f t="shared" si="13"/>
        <v>315.44800000000004</v>
      </c>
    </row>
    <row r="36" spans="1:19" x14ac:dyDescent="0.15">
      <c r="A36" s="28">
        <v>36</v>
      </c>
      <c r="B36" s="29">
        <v>41.62</v>
      </c>
      <c r="C36" s="29">
        <v>39.75</v>
      </c>
      <c r="D36" s="29">
        <v>1</v>
      </c>
      <c r="E36" s="28">
        <v>44</v>
      </c>
      <c r="F36" s="28">
        <v>0.875</v>
      </c>
      <c r="G36" s="29">
        <v>0.41920000000000002</v>
      </c>
      <c r="H36" s="30">
        <v>38.25</v>
      </c>
      <c r="I36" s="28"/>
      <c r="J36" s="28"/>
      <c r="K36" s="32">
        <v>36.5</v>
      </c>
      <c r="L36" s="34">
        <v>37.75</v>
      </c>
      <c r="M36" s="32">
        <v>36</v>
      </c>
      <c r="N36" s="34">
        <f t="shared" si="8"/>
        <v>69.191678974609204</v>
      </c>
      <c r="O36" s="34">
        <f t="shared" si="9"/>
        <v>127.4583560058594</v>
      </c>
      <c r="P36" s="35">
        <f t="shared" si="10"/>
        <v>1106688</v>
      </c>
      <c r="Q36" s="35">
        <f t="shared" si="11"/>
        <v>15994.524434160843</v>
      </c>
      <c r="R36" s="35">
        <f t="shared" si="12"/>
        <v>8682.7418356872913</v>
      </c>
      <c r="S36" s="35">
        <f t="shared" si="13"/>
        <v>315.44800000000004</v>
      </c>
    </row>
    <row r="37" spans="1:19" x14ac:dyDescent="0.15">
      <c r="A37" s="20">
        <v>38</v>
      </c>
      <c r="B37" s="21">
        <v>44.25</v>
      </c>
      <c r="C37" s="21">
        <v>42.12</v>
      </c>
      <c r="D37" s="21">
        <v>1.1200000000000001</v>
      </c>
      <c r="E37" s="20">
        <v>40</v>
      </c>
      <c r="F37" s="20">
        <v>1</v>
      </c>
      <c r="G37" s="21">
        <v>0.55089999999999995</v>
      </c>
      <c r="H37" s="22">
        <v>40.25</v>
      </c>
      <c r="I37" s="20"/>
      <c r="J37" s="20"/>
      <c r="K37" s="24">
        <v>38.375</v>
      </c>
      <c r="L37" s="26">
        <v>39.75</v>
      </c>
      <c r="M37" s="24">
        <v>38</v>
      </c>
      <c r="N37" s="26">
        <f t="shared" si="8"/>
        <v>80.469496201171978</v>
      </c>
      <c r="O37" s="26">
        <f t="shared" si="9"/>
        <v>134.33058413085928</v>
      </c>
      <c r="P37" s="27">
        <f t="shared" si="10"/>
        <v>1322159.9999999998</v>
      </c>
      <c r="Q37" s="27">
        <f t="shared" si="11"/>
        <v>16430.573849929777</v>
      </c>
      <c r="R37" s="27">
        <f t="shared" si="12"/>
        <v>9842.5835676557945</v>
      </c>
      <c r="S37" s="27">
        <f t="shared" si="13"/>
        <v>473.77399999999994</v>
      </c>
    </row>
    <row r="38" spans="1:19" x14ac:dyDescent="0.15">
      <c r="A38" s="28">
        <v>40</v>
      </c>
      <c r="B38" s="29">
        <v>46.25</v>
      </c>
      <c r="C38" s="29">
        <v>44.12</v>
      </c>
      <c r="D38" s="29">
        <v>1.1200000000000001</v>
      </c>
      <c r="E38" s="28">
        <v>44</v>
      </c>
      <c r="F38" s="28">
        <v>1</v>
      </c>
      <c r="G38" s="29">
        <v>0.55089999999999995</v>
      </c>
      <c r="H38" s="30">
        <v>42.5</v>
      </c>
      <c r="I38" s="28"/>
      <c r="J38" s="28"/>
      <c r="K38" s="32">
        <v>40.25</v>
      </c>
      <c r="L38" s="34">
        <v>41.875</v>
      </c>
      <c r="M38" s="32">
        <v>40</v>
      </c>
      <c r="N38" s="34">
        <f t="shared" si="8"/>
        <v>100.70575366210937</v>
      </c>
      <c r="O38" s="34">
        <f t="shared" si="9"/>
        <v>157.81887811523438</v>
      </c>
      <c r="P38" s="35">
        <f t="shared" si="10"/>
        <v>1454375.9999999998</v>
      </c>
      <c r="Q38" s="35">
        <f t="shared" si="11"/>
        <v>14441.836212057564</v>
      </c>
      <c r="R38" s="35">
        <f t="shared" si="12"/>
        <v>9215.4754701656166</v>
      </c>
      <c r="S38" s="35">
        <f t="shared" si="13"/>
        <v>473.77399999999994</v>
      </c>
    </row>
    <row r="39" spans="1:19" x14ac:dyDescent="0.15">
      <c r="A39" s="20">
        <v>42</v>
      </c>
      <c r="B39" s="21">
        <v>48.25</v>
      </c>
      <c r="C39" s="21">
        <v>46.12</v>
      </c>
      <c r="D39" s="21">
        <v>1.1200000000000001</v>
      </c>
      <c r="E39" s="20">
        <v>48</v>
      </c>
      <c r="F39" s="20">
        <v>1</v>
      </c>
      <c r="G39" s="21">
        <v>0.55089999999999995</v>
      </c>
      <c r="H39" s="36">
        <v>44.5</v>
      </c>
      <c r="I39" s="20"/>
      <c r="J39" s="20"/>
      <c r="K39" s="37">
        <v>42.5</v>
      </c>
      <c r="L39" s="24">
        <v>43.875</v>
      </c>
      <c r="M39" s="24">
        <v>42</v>
      </c>
      <c r="N39" s="26">
        <f t="shared" si="8"/>
        <v>88.973878505859375</v>
      </c>
      <c r="O39" s="26">
        <f t="shared" si="9"/>
        <v>165.47650374023442</v>
      </c>
      <c r="P39" s="27">
        <f t="shared" si="10"/>
        <v>1586591.9999999998</v>
      </c>
      <c r="Q39" s="27">
        <f t="shared" si="11"/>
        <v>17832.110127642853</v>
      </c>
      <c r="R39" s="27">
        <f t="shared" si="12"/>
        <v>9588.0198344692926</v>
      </c>
      <c r="S39" s="27">
        <f t="shared" si="13"/>
        <v>473.77399999999994</v>
      </c>
    </row>
    <row r="40" spans="1:19" x14ac:dyDescent="0.15">
      <c r="A40" s="28">
        <v>44</v>
      </c>
      <c r="B40" s="29">
        <v>50.25</v>
      </c>
      <c r="C40" s="29">
        <v>48.12</v>
      </c>
      <c r="D40" s="29">
        <v>1.1200000000000001</v>
      </c>
      <c r="E40" s="28">
        <v>52</v>
      </c>
      <c r="F40" s="28">
        <v>1</v>
      </c>
      <c r="G40" s="29">
        <v>0.55089999999999995</v>
      </c>
      <c r="H40" s="30">
        <v>46.5</v>
      </c>
      <c r="I40" s="28"/>
      <c r="J40" s="28"/>
      <c r="K40" s="32">
        <v>44.25</v>
      </c>
      <c r="L40" s="34">
        <v>45.875</v>
      </c>
      <c r="M40" s="32">
        <v>44</v>
      </c>
      <c r="N40" s="34">
        <f t="shared" si="8"/>
        <v>110.52322241210936</v>
      </c>
      <c r="O40" s="34">
        <f t="shared" si="9"/>
        <v>173.13412936523446</v>
      </c>
      <c r="P40" s="35">
        <f t="shared" si="10"/>
        <v>1718807.9999999998</v>
      </c>
      <c r="Q40" s="35">
        <f t="shared" si="11"/>
        <v>15551.555252262355</v>
      </c>
      <c r="R40" s="35">
        <f t="shared" si="12"/>
        <v>9927.6093413915787</v>
      </c>
      <c r="S40" s="35">
        <f t="shared" si="13"/>
        <v>473.77399999999994</v>
      </c>
    </row>
    <row r="41" spans="1:19" x14ac:dyDescent="0.15">
      <c r="A41" s="20">
        <v>46</v>
      </c>
      <c r="B41" s="21">
        <v>52.81</v>
      </c>
      <c r="C41" s="21">
        <v>50.56</v>
      </c>
      <c r="D41" s="21">
        <v>1.25</v>
      </c>
      <c r="E41" s="20">
        <v>40</v>
      </c>
      <c r="F41" s="20">
        <v>1.125</v>
      </c>
      <c r="G41" s="21">
        <v>0.72760000000000002</v>
      </c>
      <c r="H41" s="22">
        <v>48.62</v>
      </c>
      <c r="I41" s="20"/>
      <c r="J41" s="20"/>
      <c r="K41" s="24">
        <v>46.5</v>
      </c>
      <c r="L41" s="26">
        <v>48.1875</v>
      </c>
      <c r="M41" s="24">
        <v>46</v>
      </c>
      <c r="N41" s="26">
        <f t="shared" si="8"/>
        <v>120.76713746093742</v>
      </c>
      <c r="O41" s="26">
        <f t="shared" si="9"/>
        <v>189.93331065173402</v>
      </c>
      <c r="P41" s="27">
        <f t="shared" si="10"/>
        <v>1746240</v>
      </c>
      <c r="Q41" s="27">
        <f t="shared" si="11"/>
        <v>14459.562731333495</v>
      </c>
      <c r="R41" s="27">
        <f t="shared" si="12"/>
        <v>9193.9638918943765</v>
      </c>
      <c r="S41" s="27">
        <f t="shared" si="13"/>
        <v>703.95299999999997</v>
      </c>
    </row>
    <row r="42" spans="1:19" x14ac:dyDescent="0.15">
      <c r="A42" s="28">
        <v>48</v>
      </c>
      <c r="B42" s="29">
        <v>54.81</v>
      </c>
      <c r="C42" s="29">
        <v>52.56</v>
      </c>
      <c r="D42" s="29">
        <v>1.25</v>
      </c>
      <c r="E42" s="28">
        <v>44</v>
      </c>
      <c r="F42" s="28">
        <v>1.125</v>
      </c>
      <c r="G42" s="29">
        <v>0.72760000000000002</v>
      </c>
      <c r="H42" s="30">
        <v>50.75</v>
      </c>
      <c r="I42" s="28"/>
      <c r="J42" s="28"/>
      <c r="K42" s="32">
        <v>48.5</v>
      </c>
      <c r="L42" s="34">
        <v>50</v>
      </c>
      <c r="M42" s="32">
        <v>48</v>
      </c>
      <c r="N42" s="34">
        <f t="shared" si="8"/>
        <v>111.13681420898433</v>
      </c>
      <c r="O42" s="34">
        <f t="shared" si="9"/>
        <v>208.30521116210934</v>
      </c>
      <c r="P42" s="35">
        <f t="shared" si="10"/>
        <v>1920864</v>
      </c>
      <c r="Q42" s="35">
        <f t="shared" si="11"/>
        <v>17283.777780312841</v>
      </c>
      <c r="R42" s="35">
        <f t="shared" si="12"/>
        <v>9221.391962705753</v>
      </c>
      <c r="S42" s="35">
        <f t="shared" si="13"/>
        <v>703.95299999999997</v>
      </c>
    </row>
    <row r="43" spans="1:19" x14ac:dyDescent="0.15">
      <c r="A43" s="20">
        <v>50</v>
      </c>
      <c r="B43" s="21">
        <v>56.81</v>
      </c>
      <c r="C43" s="21">
        <v>54.56</v>
      </c>
      <c r="D43" s="21">
        <v>1.25</v>
      </c>
      <c r="E43" s="20">
        <v>48</v>
      </c>
      <c r="F43" s="20">
        <v>1.125</v>
      </c>
      <c r="G43" s="21">
        <v>0.72760000000000002</v>
      </c>
      <c r="H43" s="22">
        <v>52.75</v>
      </c>
      <c r="I43" s="20"/>
      <c r="J43" s="20"/>
      <c r="K43" s="24">
        <v>50.5</v>
      </c>
      <c r="L43" s="26">
        <v>52.1875</v>
      </c>
      <c r="M43" s="24">
        <v>50</v>
      </c>
      <c r="N43" s="26">
        <f t="shared" si="8"/>
        <v>130.97730496093754</v>
      </c>
      <c r="O43" s="26">
        <f t="shared" si="9"/>
        <v>216.74823428710965</v>
      </c>
      <c r="P43" s="27">
        <f t="shared" si="10"/>
        <v>2095488</v>
      </c>
      <c r="Q43" s="27">
        <f t="shared" si="11"/>
        <v>15998.863319297605</v>
      </c>
      <c r="R43" s="27">
        <f t="shared" si="12"/>
        <v>9667.8434631410601</v>
      </c>
      <c r="S43" s="27">
        <f t="shared" si="13"/>
        <v>703.95299999999997</v>
      </c>
    </row>
    <row r="44" spans="1:19" x14ac:dyDescent="0.15">
      <c r="A44" s="28">
        <v>52</v>
      </c>
      <c r="B44" s="29">
        <v>56.81</v>
      </c>
      <c r="C44" s="29">
        <v>56.56</v>
      </c>
      <c r="D44" s="29">
        <v>1.25</v>
      </c>
      <c r="E44" s="28">
        <v>52</v>
      </c>
      <c r="F44" s="28">
        <v>1.125</v>
      </c>
      <c r="G44" s="29">
        <v>0.72760000000000002</v>
      </c>
      <c r="H44" s="30">
        <v>54.75</v>
      </c>
      <c r="I44" s="28"/>
      <c r="J44" s="28"/>
      <c r="K44" s="32">
        <v>52.5</v>
      </c>
      <c r="L44" s="34">
        <v>54.1875</v>
      </c>
      <c r="M44" s="32">
        <v>52</v>
      </c>
      <c r="N44" s="34">
        <f t="shared" si="8"/>
        <v>136.08238871093727</v>
      </c>
      <c r="O44" s="34">
        <f t="shared" si="9"/>
        <v>225.19125741210928</v>
      </c>
      <c r="P44" s="35">
        <f t="shared" si="10"/>
        <v>2270112</v>
      </c>
      <c r="Q44" s="35">
        <f t="shared" si="11"/>
        <v>16681.89411946695</v>
      </c>
      <c r="R44" s="35">
        <f t="shared" si="12"/>
        <v>10080.817639583589</v>
      </c>
      <c r="S44" s="35">
        <f t="shared" si="13"/>
        <v>703.95299999999997</v>
      </c>
    </row>
    <row r="45" spans="1:19" x14ac:dyDescent="0.15">
      <c r="A45" s="20">
        <v>54</v>
      </c>
      <c r="B45" s="21">
        <v>61</v>
      </c>
      <c r="C45" s="21">
        <v>58.75</v>
      </c>
      <c r="D45" s="21">
        <v>1.25</v>
      </c>
      <c r="E45" s="20">
        <v>56</v>
      </c>
      <c r="F45" s="20">
        <v>1.125</v>
      </c>
      <c r="G45" s="21">
        <v>0.72760000000000002</v>
      </c>
      <c r="H45" s="22">
        <v>56.75</v>
      </c>
      <c r="I45" s="20"/>
      <c r="J45" s="20"/>
      <c r="K45" s="24">
        <v>54.5</v>
      </c>
      <c r="L45" s="26">
        <v>56</v>
      </c>
      <c r="M45" s="24">
        <v>54</v>
      </c>
      <c r="N45" s="26">
        <f t="shared" si="8"/>
        <v>124.68492108398414</v>
      </c>
      <c r="O45" s="26">
        <f t="shared" si="9"/>
        <v>233.63428053710913</v>
      </c>
      <c r="P45" s="27">
        <f t="shared" si="10"/>
        <v>2444736</v>
      </c>
      <c r="Q45" s="27">
        <f t="shared" si="11"/>
        <v>19607.310801867508</v>
      </c>
      <c r="R45" s="27">
        <f t="shared" si="12"/>
        <v>10463.943880066401</v>
      </c>
      <c r="S45" s="27">
        <f t="shared" si="13"/>
        <v>703.95299999999997</v>
      </c>
    </row>
    <row r="46" spans="1:19" x14ac:dyDescent="0.15">
      <c r="A46" s="28">
        <v>56</v>
      </c>
      <c r="B46" s="29">
        <v>63</v>
      </c>
      <c r="C46" s="29">
        <v>60.75</v>
      </c>
      <c r="D46" s="29">
        <v>1.25</v>
      </c>
      <c r="E46" s="28">
        <v>60</v>
      </c>
      <c r="F46" s="28">
        <v>1.125</v>
      </c>
      <c r="G46" s="29">
        <v>0.72760000000000002</v>
      </c>
      <c r="H46" s="30">
        <v>58.75</v>
      </c>
      <c r="I46" s="28"/>
      <c r="J46" s="28"/>
      <c r="K46" s="32">
        <v>56.875</v>
      </c>
      <c r="L46" s="34">
        <v>58.1875</v>
      </c>
      <c r="M46" s="32">
        <v>56</v>
      </c>
      <c r="N46" s="34">
        <f t="shared" si="8"/>
        <v>112.9008906250001</v>
      </c>
      <c r="O46" s="34">
        <f t="shared" si="9"/>
        <v>242.07730366210944</v>
      </c>
      <c r="P46" s="35">
        <f t="shared" si="10"/>
        <v>2619360</v>
      </c>
      <c r="Q46" s="35">
        <f t="shared" si="11"/>
        <v>23200.52557158468</v>
      </c>
      <c r="R46" s="35">
        <f t="shared" si="12"/>
        <v>10820.345238379276</v>
      </c>
      <c r="S46" s="35">
        <f t="shared" si="13"/>
        <v>703.95299999999997</v>
      </c>
    </row>
    <row r="47" spans="1:19" x14ac:dyDescent="0.15">
      <c r="A47" s="20">
        <v>58</v>
      </c>
      <c r="B47" s="21">
        <v>65.94</v>
      </c>
      <c r="C47" s="21">
        <v>63.44</v>
      </c>
      <c r="D47" s="21">
        <v>1.38</v>
      </c>
      <c r="E47" s="20">
        <v>48</v>
      </c>
      <c r="F47" s="20">
        <v>1.25</v>
      </c>
      <c r="G47" s="21">
        <v>0.92889999999999995</v>
      </c>
      <c r="H47" s="22">
        <v>60.75</v>
      </c>
      <c r="I47" s="20"/>
      <c r="J47" s="20"/>
      <c r="K47" s="24">
        <v>59.078000000000003</v>
      </c>
      <c r="L47" s="26">
        <v>60.1875</v>
      </c>
      <c r="M47" s="24">
        <v>58</v>
      </c>
      <c r="N47" s="26">
        <f t="shared" si="8"/>
        <v>98.021959887547382</v>
      </c>
      <c r="O47" s="26">
        <f t="shared" si="9"/>
        <v>250.5203267871093</v>
      </c>
      <c r="P47" s="27">
        <f t="shared" si="10"/>
        <v>2675232</v>
      </c>
      <c r="Q47" s="27">
        <f t="shared" si="11"/>
        <v>27292.170071574532</v>
      </c>
      <c r="R47" s="27">
        <f t="shared" si="12"/>
        <v>10678.70234048272</v>
      </c>
      <c r="S47" s="27">
        <f t="shared" si="13"/>
        <v>998.5675</v>
      </c>
    </row>
    <row r="48" spans="1:19" x14ac:dyDescent="0.15">
      <c r="A48" s="28">
        <v>60</v>
      </c>
      <c r="B48" s="29">
        <v>67.94</v>
      </c>
      <c r="C48" s="29">
        <v>65.44</v>
      </c>
      <c r="D48" s="29">
        <v>1.38</v>
      </c>
      <c r="E48" s="28">
        <v>52</v>
      </c>
      <c r="F48" s="28">
        <v>1.25</v>
      </c>
      <c r="G48" s="29">
        <v>0.92889999999999995</v>
      </c>
      <c r="H48" s="30">
        <v>63</v>
      </c>
      <c r="I48" s="28"/>
      <c r="J48" s="28"/>
      <c r="K48" s="32">
        <v>61.3125</v>
      </c>
      <c r="L48" s="34">
        <v>62.4375</v>
      </c>
      <c r="M48" s="32">
        <v>60</v>
      </c>
      <c r="N48" s="34">
        <f t="shared" si="8"/>
        <v>103.21534411132779</v>
      </c>
      <c r="O48" s="34">
        <f t="shared" si="9"/>
        <v>283.62974014648444</v>
      </c>
      <c r="P48" s="35">
        <f t="shared" si="10"/>
        <v>2898168</v>
      </c>
      <c r="Q48" s="35">
        <f t="shared" si="11"/>
        <v>28078.848401397023</v>
      </c>
      <c r="R48" s="35">
        <f t="shared" si="12"/>
        <v>10218.138614459829</v>
      </c>
      <c r="S48" s="35">
        <f t="shared" si="13"/>
        <v>998.5675</v>
      </c>
    </row>
    <row r="49" spans="1:19" x14ac:dyDescent="0.15">
      <c r="N49" s="38"/>
      <c r="O49" s="38"/>
    </row>
    <row r="50" spans="1:19" ht="14" x14ac:dyDescent="0.15">
      <c r="D50" s="10" t="s">
        <v>25</v>
      </c>
      <c r="N50" s="38"/>
      <c r="O50" s="38"/>
    </row>
    <row r="51" spans="1:19" x14ac:dyDescent="0.15">
      <c r="A51" s="11"/>
      <c r="B51" s="12"/>
      <c r="C51" s="12"/>
      <c r="D51" s="12"/>
      <c r="E51" s="11"/>
      <c r="F51" s="11"/>
      <c r="G51" s="12"/>
      <c r="H51" s="11"/>
      <c r="I51" s="13" t="s">
        <v>4</v>
      </c>
      <c r="J51" s="14"/>
      <c r="N51" s="38"/>
      <c r="O51" s="38"/>
    </row>
    <row r="52" spans="1:19" ht="57" customHeight="1" x14ac:dyDescent="0.15">
      <c r="A52" s="39" t="s">
        <v>5</v>
      </c>
      <c r="B52" s="16" t="s">
        <v>6</v>
      </c>
      <c r="C52" s="16" t="s">
        <v>7</v>
      </c>
      <c r="D52" s="16" t="s">
        <v>8</v>
      </c>
      <c r="E52" s="15" t="s">
        <v>9</v>
      </c>
      <c r="F52" s="15" t="s">
        <v>10</v>
      </c>
      <c r="G52" s="16" t="s">
        <v>11</v>
      </c>
      <c r="H52" s="15" t="s">
        <v>12</v>
      </c>
      <c r="I52" s="15" t="s">
        <v>13</v>
      </c>
      <c r="J52" s="15" t="s">
        <v>14</v>
      </c>
      <c r="K52" s="17" t="s">
        <v>15</v>
      </c>
      <c r="L52" s="17" t="s">
        <v>16</v>
      </c>
      <c r="M52" s="17" t="s">
        <v>17</v>
      </c>
      <c r="N52" s="17" t="s">
        <v>18</v>
      </c>
      <c r="O52" s="17" t="s">
        <v>19</v>
      </c>
      <c r="P52" s="18" t="s">
        <v>20</v>
      </c>
      <c r="Q52" s="18" t="s">
        <v>21</v>
      </c>
      <c r="R52" s="18" t="s">
        <v>22</v>
      </c>
      <c r="S52" s="18" t="s">
        <v>23</v>
      </c>
    </row>
    <row r="53" spans="1:19" x14ac:dyDescent="0.15">
      <c r="A53" s="20">
        <v>26</v>
      </c>
      <c r="B53" s="21">
        <v>34.119999999999997</v>
      </c>
      <c r="C53" s="21">
        <v>31.62</v>
      </c>
      <c r="D53" s="21">
        <v>1.375</v>
      </c>
      <c r="E53" s="20">
        <v>32</v>
      </c>
      <c r="F53" s="20">
        <v>1.25</v>
      </c>
      <c r="G53" s="21">
        <v>0.92889999999999995</v>
      </c>
      <c r="H53" s="22">
        <v>29</v>
      </c>
      <c r="I53" s="20"/>
      <c r="J53" s="20"/>
      <c r="K53" s="24">
        <v>26.5</v>
      </c>
      <c r="L53" s="26">
        <v>28</v>
      </c>
      <c r="M53" s="24">
        <v>26</v>
      </c>
      <c r="N53" s="26">
        <f t="shared" ref="N53:N70" si="14">+(((L53-0.0625)^2)*3.14159/4)-((K53^2)*3.14159/4)</f>
        <v>61.460422333984297</v>
      </c>
      <c r="O53" s="26">
        <f t="shared" ref="O53:O70" si="15">+(((H53-0.0625)^2)*3.14159/4)-((M53^2)*3.14159/4)</f>
        <v>126.74658952148434</v>
      </c>
      <c r="P53" s="27">
        <f t="shared" ref="P53:P70" si="16">E53*$B$3*G53</f>
        <v>1783488</v>
      </c>
      <c r="Q53" s="27">
        <f t="shared" ref="Q53:Q70" si="17">P53/N53</f>
        <v>29018.479409534211</v>
      </c>
      <c r="R53" s="27">
        <f t="shared" ref="R53:R70" si="18">P53/O53</f>
        <v>14071.289860605581</v>
      </c>
      <c r="S53" s="27">
        <f t="shared" ref="S53:S70" si="19">$B$4*$B$3*(F53/12)*G53</f>
        <v>998.5675</v>
      </c>
    </row>
    <row r="54" spans="1:19" x14ac:dyDescent="0.15">
      <c r="A54" s="28">
        <v>28</v>
      </c>
      <c r="B54" s="29">
        <v>36.25</v>
      </c>
      <c r="C54" s="29">
        <v>33.75</v>
      </c>
      <c r="D54" s="29">
        <v>1.375</v>
      </c>
      <c r="E54" s="28">
        <v>36</v>
      </c>
      <c r="F54" s="28">
        <v>1.25</v>
      </c>
      <c r="G54" s="29">
        <v>0.92889999999999995</v>
      </c>
      <c r="H54" s="30">
        <v>31</v>
      </c>
      <c r="I54" s="28"/>
      <c r="J54" s="28"/>
      <c r="K54" s="32">
        <v>28.5</v>
      </c>
      <c r="L54" s="34">
        <v>30</v>
      </c>
      <c r="M54" s="32">
        <v>28</v>
      </c>
      <c r="N54" s="34">
        <f t="shared" si="14"/>
        <v>65.976457958984383</v>
      </c>
      <c r="O54" s="34">
        <f t="shared" si="15"/>
        <v>135.97501014648435</v>
      </c>
      <c r="P54" s="35">
        <f t="shared" si="16"/>
        <v>2006424</v>
      </c>
      <c r="Q54" s="35">
        <f t="shared" si="17"/>
        <v>30411.211242157537</v>
      </c>
      <c r="R54" s="35">
        <f t="shared" si="18"/>
        <v>14755.829014746916</v>
      </c>
      <c r="S54" s="35">
        <f t="shared" si="19"/>
        <v>998.5675</v>
      </c>
    </row>
    <row r="55" spans="1:19" x14ac:dyDescent="0.15">
      <c r="A55" s="20">
        <v>30</v>
      </c>
      <c r="B55" s="21">
        <v>39</v>
      </c>
      <c r="C55" s="21">
        <v>36.25</v>
      </c>
      <c r="D55" s="21">
        <v>1.5</v>
      </c>
      <c r="E55" s="20">
        <v>36</v>
      </c>
      <c r="F55" s="20">
        <v>1.375</v>
      </c>
      <c r="G55" s="21">
        <v>1.155</v>
      </c>
      <c r="H55" s="22">
        <v>33.25</v>
      </c>
      <c r="I55" s="20"/>
      <c r="J55" s="20"/>
      <c r="K55" s="24">
        <v>30.5</v>
      </c>
      <c r="L55" s="26">
        <v>32</v>
      </c>
      <c r="M55" s="24">
        <v>30</v>
      </c>
      <c r="N55" s="26">
        <f t="shared" si="14"/>
        <v>70.492493583984356</v>
      </c>
      <c r="O55" s="26">
        <f t="shared" si="15"/>
        <v>158.1870331933593</v>
      </c>
      <c r="P55" s="27">
        <f t="shared" si="16"/>
        <v>2494800</v>
      </c>
      <c r="Q55" s="27">
        <f t="shared" si="17"/>
        <v>35391.002263634065</v>
      </c>
      <c r="R55" s="27">
        <f t="shared" si="18"/>
        <v>15771.204185557302</v>
      </c>
      <c r="S55" s="27">
        <f t="shared" si="19"/>
        <v>1365.7875000000001</v>
      </c>
    </row>
    <row r="56" spans="1:19" x14ac:dyDescent="0.15">
      <c r="A56" s="28">
        <v>32</v>
      </c>
      <c r="B56" s="29">
        <v>41.5</v>
      </c>
      <c r="C56" s="29">
        <v>38.5</v>
      </c>
      <c r="D56" s="29">
        <v>1.62</v>
      </c>
      <c r="E56" s="28">
        <v>32</v>
      </c>
      <c r="F56" s="28">
        <v>1.5</v>
      </c>
      <c r="G56" s="29">
        <v>1.405</v>
      </c>
      <c r="H56" s="30">
        <v>35.5</v>
      </c>
      <c r="I56" s="28"/>
      <c r="J56" s="28"/>
      <c r="K56" s="32">
        <v>32.5</v>
      </c>
      <c r="L56" s="34">
        <v>34</v>
      </c>
      <c r="M56" s="32">
        <v>32</v>
      </c>
      <c r="N56" s="34">
        <f t="shared" si="14"/>
        <v>75.008529208984328</v>
      </c>
      <c r="O56" s="34">
        <f t="shared" si="15"/>
        <v>182.06802592773442</v>
      </c>
      <c r="P56" s="35">
        <f t="shared" si="16"/>
        <v>2697600</v>
      </c>
      <c r="Q56" s="35">
        <f t="shared" si="17"/>
        <v>35963.910083933341</v>
      </c>
      <c r="R56" s="35">
        <f t="shared" si="18"/>
        <v>14816.440098442758</v>
      </c>
      <c r="S56" s="35">
        <f t="shared" si="19"/>
        <v>1812.45</v>
      </c>
    </row>
    <row r="57" spans="1:19" x14ac:dyDescent="0.15">
      <c r="A57" s="20">
        <v>34</v>
      </c>
      <c r="B57" s="21">
        <v>43.62</v>
      </c>
      <c r="C57" s="21">
        <v>40.619999999999997</v>
      </c>
      <c r="D57" s="21">
        <v>1.62</v>
      </c>
      <c r="E57" s="20">
        <v>36</v>
      </c>
      <c r="F57" s="20">
        <v>1.5</v>
      </c>
      <c r="G57" s="21">
        <v>1.405</v>
      </c>
      <c r="H57" s="22">
        <v>37.5</v>
      </c>
      <c r="I57" s="20"/>
      <c r="J57" s="20"/>
      <c r="K57" s="24">
        <v>34.5</v>
      </c>
      <c r="L57" s="26">
        <v>36</v>
      </c>
      <c r="M57" s="24">
        <v>34</v>
      </c>
      <c r="N57" s="26">
        <f t="shared" si="14"/>
        <v>79.524564833984414</v>
      </c>
      <c r="O57" s="26">
        <f t="shared" si="15"/>
        <v>192.86724155273441</v>
      </c>
      <c r="P57" s="27">
        <f t="shared" si="16"/>
        <v>3034800</v>
      </c>
      <c r="Q57" s="27">
        <f t="shared" si="17"/>
        <v>38161.793231254422</v>
      </c>
      <c r="R57" s="27">
        <f t="shared" si="18"/>
        <v>15735.176049428876</v>
      </c>
      <c r="S57" s="27">
        <f t="shared" si="19"/>
        <v>1812.45</v>
      </c>
    </row>
    <row r="58" spans="1:19" x14ac:dyDescent="0.15">
      <c r="A58" s="28">
        <v>36</v>
      </c>
      <c r="B58" s="29">
        <v>46.12</v>
      </c>
      <c r="C58" s="29">
        <v>42.88</v>
      </c>
      <c r="D58" s="29">
        <v>1.75</v>
      </c>
      <c r="E58" s="28">
        <v>32</v>
      </c>
      <c r="F58" s="28">
        <v>1.625</v>
      </c>
      <c r="G58" s="29">
        <v>1.68</v>
      </c>
      <c r="H58" s="30">
        <v>39.75</v>
      </c>
      <c r="I58" s="28"/>
      <c r="J58" s="28"/>
      <c r="K58" s="32">
        <v>36.5</v>
      </c>
      <c r="L58" s="34">
        <v>38</v>
      </c>
      <c r="M58" s="32">
        <v>36</v>
      </c>
      <c r="N58" s="34">
        <f t="shared" si="14"/>
        <v>84.040600458984272</v>
      </c>
      <c r="O58" s="34">
        <f t="shared" si="15"/>
        <v>219.20260147460942</v>
      </c>
      <c r="P58" s="35">
        <f t="shared" si="16"/>
        <v>3225600</v>
      </c>
      <c r="Q58" s="35">
        <f t="shared" si="17"/>
        <v>38381.448756714242</v>
      </c>
      <c r="R58" s="35">
        <f t="shared" si="18"/>
        <v>14715.153827102851</v>
      </c>
      <c r="S58" s="35">
        <f t="shared" si="19"/>
        <v>2347.7999999999997</v>
      </c>
    </row>
    <row r="59" spans="1:19" x14ac:dyDescent="0.15">
      <c r="A59" s="20">
        <v>38</v>
      </c>
      <c r="B59" s="21">
        <v>48.12</v>
      </c>
      <c r="C59" s="21">
        <v>44.88</v>
      </c>
      <c r="D59" s="21">
        <v>1.75</v>
      </c>
      <c r="E59" s="20">
        <v>36</v>
      </c>
      <c r="F59" s="20">
        <v>1.625</v>
      </c>
      <c r="G59" s="21">
        <v>1.68</v>
      </c>
      <c r="H59" s="22">
        <v>41.75</v>
      </c>
      <c r="I59" s="20"/>
      <c r="J59" s="20"/>
      <c r="K59" s="24">
        <v>39.75</v>
      </c>
      <c r="L59" s="26">
        <v>41.25</v>
      </c>
      <c r="M59" s="24">
        <v>38</v>
      </c>
      <c r="N59" s="26">
        <f t="shared" si="14"/>
        <v>91.37915834960927</v>
      </c>
      <c r="O59" s="26">
        <f t="shared" si="15"/>
        <v>230.78721459960934</v>
      </c>
      <c r="P59" s="27">
        <f t="shared" si="16"/>
        <v>3628800</v>
      </c>
      <c r="Q59" s="27">
        <f t="shared" si="17"/>
        <v>39711.46228023358</v>
      </c>
      <c r="R59" s="27">
        <f t="shared" si="18"/>
        <v>15723.574662901376</v>
      </c>
      <c r="S59" s="27">
        <f t="shared" si="19"/>
        <v>2347.7999999999997</v>
      </c>
    </row>
    <row r="60" spans="1:19" x14ac:dyDescent="0.15">
      <c r="A60" s="28">
        <v>40</v>
      </c>
      <c r="B60" s="29">
        <v>50.12</v>
      </c>
      <c r="C60" s="29">
        <v>46.88</v>
      </c>
      <c r="D60" s="29">
        <v>1.75</v>
      </c>
      <c r="E60" s="28">
        <v>40</v>
      </c>
      <c r="F60" s="28">
        <v>1.625</v>
      </c>
      <c r="G60" s="29">
        <v>1.68</v>
      </c>
      <c r="H60" s="30">
        <v>43.88</v>
      </c>
      <c r="I60" s="28"/>
      <c r="J60" s="28"/>
      <c r="K60" s="32">
        <v>41.75</v>
      </c>
      <c r="L60" s="34">
        <v>43.25</v>
      </c>
      <c r="M60" s="32">
        <v>40</v>
      </c>
      <c r="N60" s="34">
        <f t="shared" si="14"/>
        <v>95.895193974609356</v>
      </c>
      <c r="O60" s="34">
        <f t="shared" si="15"/>
        <v>251.30623479548444</v>
      </c>
      <c r="P60" s="35">
        <f t="shared" si="16"/>
        <v>4032000</v>
      </c>
      <c r="Q60" s="35">
        <f t="shared" si="17"/>
        <v>42045.902749490997</v>
      </c>
      <c r="R60" s="35">
        <f t="shared" si="18"/>
        <v>16044.170186550615</v>
      </c>
      <c r="S60" s="35">
        <f t="shared" si="19"/>
        <v>2347.7999999999997</v>
      </c>
    </row>
    <row r="61" spans="1:19" x14ac:dyDescent="0.15">
      <c r="A61" s="20">
        <v>42</v>
      </c>
      <c r="B61" s="21">
        <v>52.5</v>
      </c>
      <c r="C61" s="21">
        <v>49</v>
      </c>
      <c r="D61" s="21">
        <v>1.88</v>
      </c>
      <c r="E61" s="20">
        <v>36</v>
      </c>
      <c r="F61" s="20">
        <v>1.75</v>
      </c>
      <c r="G61" s="21">
        <v>1.9790000000000001</v>
      </c>
      <c r="H61" s="36">
        <v>46</v>
      </c>
      <c r="I61" s="20"/>
      <c r="J61" s="20"/>
      <c r="K61" s="37">
        <v>43.75</v>
      </c>
      <c r="L61" s="24">
        <v>45.25</v>
      </c>
      <c r="M61" s="24">
        <v>42</v>
      </c>
      <c r="N61" s="26">
        <f t="shared" si="14"/>
        <v>100.41122959960944</v>
      </c>
      <c r="O61" s="26">
        <f t="shared" si="15"/>
        <v>271.9469523339842</v>
      </c>
      <c r="P61" s="27">
        <f t="shared" si="16"/>
        <v>4274640</v>
      </c>
      <c r="Q61" s="27">
        <f t="shared" si="17"/>
        <v>42571.334073341801</v>
      </c>
      <c r="R61" s="27">
        <f t="shared" si="18"/>
        <v>15718.653815800877</v>
      </c>
      <c r="S61" s="27">
        <f t="shared" si="19"/>
        <v>2978.395</v>
      </c>
    </row>
    <row r="62" spans="1:19" x14ac:dyDescent="0.15">
      <c r="A62" s="28">
        <v>44</v>
      </c>
      <c r="B62" s="29">
        <v>54.5</v>
      </c>
      <c r="C62" s="29">
        <v>51</v>
      </c>
      <c r="D62" s="29">
        <v>1.88</v>
      </c>
      <c r="E62" s="28">
        <v>40</v>
      </c>
      <c r="F62" s="28">
        <v>1.75</v>
      </c>
      <c r="G62" s="29">
        <v>1.9790000000000001</v>
      </c>
      <c r="H62" s="30">
        <v>48</v>
      </c>
      <c r="I62" s="28"/>
      <c r="J62" s="28"/>
      <c r="K62" s="32">
        <v>45.75</v>
      </c>
      <c r="L62" s="34">
        <v>47.25</v>
      </c>
      <c r="M62" s="32">
        <v>44</v>
      </c>
      <c r="N62" s="34">
        <f t="shared" si="14"/>
        <v>104.92726522460953</v>
      </c>
      <c r="O62" s="34">
        <f t="shared" si="15"/>
        <v>284.31696295898428</v>
      </c>
      <c r="P62" s="35">
        <f t="shared" si="16"/>
        <v>4749600</v>
      </c>
      <c r="Q62" s="35">
        <f t="shared" si="17"/>
        <v>45265.641774165233</v>
      </c>
      <c r="R62" s="35">
        <f t="shared" si="18"/>
        <v>16705.299432609583</v>
      </c>
      <c r="S62" s="35">
        <f t="shared" si="19"/>
        <v>2978.395</v>
      </c>
    </row>
    <row r="63" spans="1:19" x14ac:dyDescent="0.15">
      <c r="A63" s="20">
        <v>46</v>
      </c>
      <c r="B63" s="21">
        <v>57.5</v>
      </c>
      <c r="C63" s="21">
        <v>53.75</v>
      </c>
      <c r="D63" s="21">
        <v>2</v>
      </c>
      <c r="E63" s="20">
        <v>36</v>
      </c>
      <c r="F63" s="20">
        <v>1.875</v>
      </c>
      <c r="G63" s="21">
        <v>2.3029999999999999</v>
      </c>
      <c r="H63" s="22">
        <v>50</v>
      </c>
      <c r="I63" s="20"/>
      <c r="J63" s="20"/>
      <c r="K63" s="24">
        <v>47.875</v>
      </c>
      <c r="L63" s="26">
        <v>49.375</v>
      </c>
      <c r="M63" s="24">
        <v>46</v>
      </c>
      <c r="N63" s="26">
        <f t="shared" si="14"/>
        <v>109.72555307617176</v>
      </c>
      <c r="O63" s="26">
        <f t="shared" si="15"/>
        <v>296.68697358398435</v>
      </c>
      <c r="P63" s="27">
        <f t="shared" si="16"/>
        <v>4974480</v>
      </c>
      <c r="Q63" s="27">
        <f t="shared" si="17"/>
        <v>45335.656650066761</v>
      </c>
      <c r="R63" s="27">
        <f t="shared" si="18"/>
        <v>16766.762422725158</v>
      </c>
      <c r="S63" s="27">
        <f t="shared" si="19"/>
        <v>3713.5875000000001</v>
      </c>
    </row>
    <row r="64" spans="1:19" x14ac:dyDescent="0.15">
      <c r="A64" s="28">
        <v>48</v>
      </c>
      <c r="B64" s="29">
        <v>59.5</v>
      </c>
      <c r="C64" s="29">
        <v>55.75</v>
      </c>
      <c r="D64" s="29">
        <v>2</v>
      </c>
      <c r="E64" s="28">
        <v>40</v>
      </c>
      <c r="F64" s="28">
        <v>1.875</v>
      </c>
      <c r="G64" s="29">
        <v>2.3029999999999999</v>
      </c>
      <c r="H64" s="30">
        <v>52.25</v>
      </c>
      <c r="I64" s="28"/>
      <c r="J64" s="28"/>
      <c r="K64" s="32">
        <v>49.75</v>
      </c>
      <c r="L64" s="34">
        <v>51.625</v>
      </c>
      <c r="M64" s="32">
        <v>48</v>
      </c>
      <c r="N64" s="34">
        <f t="shared" si="14"/>
        <v>144.22168389648459</v>
      </c>
      <c r="O64" s="34">
        <f t="shared" si="15"/>
        <v>329.50186288085933</v>
      </c>
      <c r="P64" s="35">
        <f t="shared" si="16"/>
        <v>5527200</v>
      </c>
      <c r="Q64" s="35">
        <f t="shared" si="17"/>
        <v>38324.334113080797</v>
      </c>
      <c r="R64" s="35">
        <f t="shared" si="18"/>
        <v>16774.411991711604</v>
      </c>
      <c r="S64" s="35">
        <f t="shared" si="19"/>
        <v>3713.5875000000001</v>
      </c>
    </row>
    <row r="65" spans="1:19" x14ac:dyDescent="0.15">
      <c r="A65" s="20">
        <v>50</v>
      </c>
      <c r="B65" s="21">
        <v>61.5</v>
      </c>
      <c r="C65" s="21">
        <v>57.75</v>
      </c>
      <c r="D65" s="21">
        <v>2</v>
      </c>
      <c r="E65" s="20">
        <v>44</v>
      </c>
      <c r="F65" s="20">
        <v>1.875</v>
      </c>
      <c r="G65" s="21">
        <v>2.3029999999999999</v>
      </c>
      <c r="H65" s="22">
        <v>54.25</v>
      </c>
      <c r="I65" s="20"/>
      <c r="J65" s="20"/>
      <c r="K65" s="24">
        <v>51.875</v>
      </c>
      <c r="L65" s="26">
        <v>53.375</v>
      </c>
      <c r="M65" s="24">
        <v>50</v>
      </c>
      <c r="N65" s="26">
        <f t="shared" si="14"/>
        <v>118.75762432617194</v>
      </c>
      <c r="O65" s="26">
        <f t="shared" si="15"/>
        <v>342.65727100585923</v>
      </c>
      <c r="P65" s="27">
        <f t="shared" si="16"/>
        <v>6079920</v>
      </c>
      <c r="Q65" s="27">
        <f t="shared" si="17"/>
        <v>51196.039281665726</v>
      </c>
      <c r="R65" s="27">
        <f t="shared" si="18"/>
        <v>17743.443710249001</v>
      </c>
      <c r="S65" s="27">
        <f t="shared" si="19"/>
        <v>3713.5875000000001</v>
      </c>
    </row>
    <row r="66" spans="1:19" x14ac:dyDescent="0.15">
      <c r="A66" s="28">
        <v>52</v>
      </c>
      <c r="B66" s="29">
        <v>63.5</v>
      </c>
      <c r="C66" s="29">
        <v>59.75</v>
      </c>
      <c r="D66" s="29">
        <v>2</v>
      </c>
      <c r="E66" s="28">
        <v>48</v>
      </c>
      <c r="F66" s="28">
        <v>1.875</v>
      </c>
      <c r="G66" s="29">
        <v>2.3029999999999999</v>
      </c>
      <c r="H66" s="30">
        <v>56.25</v>
      </c>
      <c r="I66" s="28"/>
      <c r="J66" s="28"/>
      <c r="K66" s="32">
        <v>53.875</v>
      </c>
      <c r="L66" s="34">
        <v>55.375</v>
      </c>
      <c r="M66" s="32">
        <v>52</v>
      </c>
      <c r="N66" s="34">
        <f t="shared" si="14"/>
        <v>123.27365995117179</v>
      </c>
      <c r="O66" s="34">
        <f t="shared" si="15"/>
        <v>355.81267913085912</v>
      </c>
      <c r="P66" s="35">
        <f t="shared" si="16"/>
        <v>6632640</v>
      </c>
      <c r="Q66" s="35">
        <f t="shared" si="17"/>
        <v>53804.194688688258</v>
      </c>
      <c r="R66" s="35">
        <f t="shared" si="18"/>
        <v>18640.819703787674</v>
      </c>
      <c r="S66" s="35">
        <f t="shared" si="19"/>
        <v>3713.5875000000001</v>
      </c>
    </row>
    <row r="67" spans="1:19" x14ac:dyDescent="0.15">
      <c r="A67" s="20">
        <v>54</v>
      </c>
      <c r="B67" s="21">
        <v>65.88</v>
      </c>
      <c r="C67" s="21">
        <v>62.12</v>
      </c>
      <c r="D67" s="21">
        <v>2</v>
      </c>
      <c r="E67" s="20">
        <v>48</v>
      </c>
      <c r="F67" s="20">
        <v>1.875</v>
      </c>
      <c r="G67" s="21">
        <v>2.3029999999999999</v>
      </c>
      <c r="H67" s="22">
        <v>58.25</v>
      </c>
      <c r="I67" s="20"/>
      <c r="J67" s="20"/>
      <c r="K67" s="24">
        <v>55.25</v>
      </c>
      <c r="L67" s="26">
        <v>57.25</v>
      </c>
      <c r="M67" s="24">
        <v>54</v>
      </c>
      <c r="N67" s="26">
        <f t="shared" si="14"/>
        <v>171.09700459960959</v>
      </c>
      <c r="O67" s="26">
        <f t="shared" si="15"/>
        <v>368.96808725585925</v>
      </c>
      <c r="P67" s="27">
        <f t="shared" si="16"/>
        <v>6632640</v>
      </c>
      <c r="Q67" s="27">
        <f t="shared" si="17"/>
        <v>38765.377661176979</v>
      </c>
      <c r="R67" s="27">
        <f t="shared" si="18"/>
        <v>17976.188806271002</v>
      </c>
      <c r="S67" s="27">
        <f t="shared" si="19"/>
        <v>3713.5875000000001</v>
      </c>
    </row>
    <row r="68" spans="1:19" x14ac:dyDescent="0.15">
      <c r="A68" s="28">
        <v>56</v>
      </c>
      <c r="B68" s="29">
        <v>69.5</v>
      </c>
      <c r="C68" s="29">
        <v>65</v>
      </c>
      <c r="D68" s="29">
        <v>2.38</v>
      </c>
      <c r="E68" s="28">
        <v>36</v>
      </c>
      <c r="F68" s="28">
        <v>2.25</v>
      </c>
      <c r="G68" s="29">
        <v>3.4220000000000002</v>
      </c>
      <c r="H68" s="30">
        <v>60.5</v>
      </c>
      <c r="I68" s="28"/>
      <c r="J68" s="28"/>
      <c r="K68" s="32">
        <v>58.25</v>
      </c>
      <c r="L68" s="34">
        <v>60</v>
      </c>
      <c r="M68" s="32">
        <v>56</v>
      </c>
      <c r="N68" s="34">
        <f t="shared" si="14"/>
        <v>156.6407818652342</v>
      </c>
      <c r="O68" s="34">
        <f t="shared" si="15"/>
        <v>405.80813874023443</v>
      </c>
      <c r="P68" s="35">
        <f t="shared" si="16"/>
        <v>7391520</v>
      </c>
      <c r="Q68" s="35">
        <f t="shared" si="17"/>
        <v>47187.711348116798</v>
      </c>
      <c r="R68" s="35">
        <f t="shared" si="18"/>
        <v>18214.32173082032</v>
      </c>
      <c r="S68" s="35">
        <f t="shared" si="19"/>
        <v>6621.5700000000006</v>
      </c>
    </row>
    <row r="69" spans="1:19" x14ac:dyDescent="0.15">
      <c r="A69" s="20">
        <v>58</v>
      </c>
      <c r="B69" s="21">
        <v>71.94</v>
      </c>
      <c r="C69" s="21">
        <v>67.44</v>
      </c>
      <c r="D69" s="21">
        <v>2.38</v>
      </c>
      <c r="E69" s="20">
        <v>40</v>
      </c>
      <c r="F69" s="20">
        <v>2.25</v>
      </c>
      <c r="G69" s="21">
        <v>3.4220000000000002</v>
      </c>
      <c r="H69" s="22">
        <v>62.75</v>
      </c>
      <c r="I69" s="20"/>
      <c r="J69" s="20"/>
      <c r="K69" s="24">
        <v>60.4375</v>
      </c>
      <c r="L69" s="26">
        <v>61.9375</v>
      </c>
      <c r="M69" s="24">
        <v>58</v>
      </c>
      <c r="N69" s="26">
        <f t="shared" si="14"/>
        <v>138.09190184570298</v>
      </c>
      <c r="O69" s="26">
        <f t="shared" si="15"/>
        <v>444.31715991210922</v>
      </c>
      <c r="P69" s="27">
        <f t="shared" si="16"/>
        <v>8212800</v>
      </c>
      <c r="Q69" s="27">
        <f t="shared" si="17"/>
        <v>59473.436821636176</v>
      </c>
      <c r="R69" s="27">
        <f t="shared" si="18"/>
        <v>18484.093663239524</v>
      </c>
      <c r="S69" s="27">
        <f t="shared" si="19"/>
        <v>6621.5700000000006</v>
      </c>
    </row>
    <row r="70" spans="1:19" x14ac:dyDescent="0.15">
      <c r="A70" s="28">
        <v>60</v>
      </c>
      <c r="B70" s="29">
        <v>73.94</v>
      </c>
      <c r="C70" s="29">
        <v>69.44</v>
      </c>
      <c r="D70" s="29">
        <v>2.38</v>
      </c>
      <c r="E70" s="28">
        <v>40</v>
      </c>
      <c r="F70" s="28">
        <v>2.25</v>
      </c>
      <c r="G70" s="29">
        <v>3.4220000000000002</v>
      </c>
      <c r="H70" s="30">
        <v>65</v>
      </c>
      <c r="I70" s="28"/>
      <c r="J70" s="28"/>
      <c r="K70" s="32">
        <v>62.5625</v>
      </c>
      <c r="L70" s="34">
        <v>64.3125</v>
      </c>
      <c r="M70" s="32">
        <v>60</v>
      </c>
      <c r="N70" s="34">
        <f t="shared" si="14"/>
        <v>168.07199704101549</v>
      </c>
      <c r="O70" s="34">
        <f t="shared" si="15"/>
        <v>484.49515077148408</v>
      </c>
      <c r="P70" s="35">
        <f t="shared" si="16"/>
        <v>8212800</v>
      </c>
      <c r="Q70" s="35">
        <f t="shared" si="17"/>
        <v>48864.773100755076</v>
      </c>
      <c r="R70" s="35">
        <f t="shared" si="18"/>
        <v>16951.253251807324</v>
      </c>
      <c r="S70" s="35">
        <f t="shared" si="19"/>
        <v>6621.5700000000006</v>
      </c>
    </row>
    <row r="72" spans="1:19" ht="14" x14ac:dyDescent="0.15">
      <c r="D72" s="10" t="s">
        <v>26</v>
      </c>
      <c r="N72" s="38"/>
      <c r="O72" s="38"/>
    </row>
    <row r="73" spans="1:19" x14ac:dyDescent="0.15">
      <c r="A73" s="11"/>
      <c r="B73" s="12"/>
      <c r="C73" s="12"/>
      <c r="D73" s="12"/>
      <c r="E73" s="11"/>
      <c r="F73" s="11"/>
      <c r="G73" s="12"/>
      <c r="H73" s="11"/>
      <c r="I73" s="13" t="s">
        <v>4</v>
      </c>
      <c r="J73" s="14"/>
      <c r="N73" s="38"/>
      <c r="O73" s="38"/>
    </row>
    <row r="74" spans="1:19" ht="48" x14ac:dyDescent="0.15">
      <c r="A74" s="39" t="s">
        <v>5</v>
      </c>
      <c r="B74" s="16" t="s">
        <v>6</v>
      </c>
      <c r="C74" s="16" t="s">
        <v>7</v>
      </c>
      <c r="D74" s="16" t="s">
        <v>8</v>
      </c>
      <c r="E74" s="15" t="s">
        <v>9</v>
      </c>
      <c r="F74" s="15" t="s">
        <v>10</v>
      </c>
      <c r="G74" s="16" t="s">
        <v>11</v>
      </c>
      <c r="H74" s="15" t="s">
        <v>12</v>
      </c>
      <c r="I74" s="15" t="s">
        <v>13</v>
      </c>
      <c r="J74" s="15" t="s">
        <v>14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8" t="s">
        <v>20</v>
      </c>
      <c r="Q74" s="18" t="s">
        <v>21</v>
      </c>
      <c r="R74" s="18" t="s">
        <v>22</v>
      </c>
      <c r="S74" s="18" t="s">
        <v>23</v>
      </c>
    </row>
    <row r="75" spans="1:19" x14ac:dyDescent="0.15">
      <c r="A75" s="20">
        <v>26</v>
      </c>
      <c r="B75" s="21">
        <v>33.5</v>
      </c>
      <c r="C75" s="21">
        <v>30.75</v>
      </c>
      <c r="D75" s="21">
        <v>1.5</v>
      </c>
      <c r="E75" s="20">
        <v>28</v>
      </c>
      <c r="F75" s="20">
        <v>1.375</v>
      </c>
      <c r="G75" s="21">
        <v>1.155</v>
      </c>
      <c r="H75" s="22">
        <v>28</v>
      </c>
      <c r="I75" s="20"/>
      <c r="J75" s="20"/>
      <c r="K75" s="24">
        <v>26.25</v>
      </c>
      <c r="L75" s="26">
        <v>27.5</v>
      </c>
      <c r="M75" s="24">
        <v>26</v>
      </c>
      <c r="N75" s="26">
        <f t="shared" ref="N75:N80" si="20">+(((L75-0.0625)^2)*3.14159/4)-((K75^2)*3.14159/4)</f>
        <v>50.072158583984333</v>
      </c>
      <c r="O75" s="26">
        <f t="shared" ref="O75:O80" si="21">+(((H75-0.0625)^2)*3.14159/4)-((M75^2)*3.14159/4)</f>
        <v>82.077106708984275</v>
      </c>
      <c r="P75" s="27">
        <f t="shared" ref="P75:P80" si="22">E75*$B$3*G75</f>
        <v>1940400</v>
      </c>
      <c r="Q75" s="27">
        <f t="shared" ref="Q75:Q80" si="23">P75/N75</f>
        <v>38752.074104123807</v>
      </c>
      <c r="R75" s="27">
        <f t="shared" ref="R75:R80" si="24">P75/O75</f>
        <v>23641.18422058853</v>
      </c>
      <c r="S75" s="27">
        <f t="shared" ref="S75:S80" si="25">$B$4*$B$3*(F75/12)*G75</f>
        <v>1365.7875000000001</v>
      </c>
    </row>
    <row r="76" spans="1:19" x14ac:dyDescent="0.15">
      <c r="A76" s="28">
        <v>28</v>
      </c>
      <c r="B76" s="29">
        <v>36</v>
      </c>
      <c r="C76" s="29">
        <v>33</v>
      </c>
      <c r="D76" s="29">
        <v>1.62</v>
      </c>
      <c r="E76" s="28">
        <v>24</v>
      </c>
      <c r="F76" s="28">
        <v>1.5</v>
      </c>
      <c r="G76" s="29">
        <v>1.405</v>
      </c>
      <c r="H76" s="30">
        <v>30</v>
      </c>
      <c r="I76" s="28"/>
      <c r="J76" s="28"/>
      <c r="K76" s="32">
        <v>28.125</v>
      </c>
      <c r="L76" s="34">
        <v>29.5</v>
      </c>
      <c r="M76" s="32">
        <v>28</v>
      </c>
      <c r="N76" s="34">
        <f t="shared" si="20"/>
        <v>59.337394716796894</v>
      </c>
      <c r="O76" s="34">
        <f t="shared" si="21"/>
        <v>88.16393733398445</v>
      </c>
      <c r="P76" s="35">
        <f t="shared" si="22"/>
        <v>2023200</v>
      </c>
      <c r="Q76" s="35">
        <f t="shared" si="23"/>
        <v>34096.542486508661</v>
      </c>
      <c r="R76" s="35">
        <f t="shared" si="24"/>
        <v>22948.158410118096</v>
      </c>
      <c r="S76" s="35">
        <f t="shared" si="25"/>
        <v>1812.45</v>
      </c>
    </row>
    <row r="77" spans="1:19" x14ac:dyDescent="0.15">
      <c r="A77" s="20">
        <v>30</v>
      </c>
      <c r="B77" s="21">
        <v>38.25</v>
      </c>
      <c r="C77" s="21">
        <v>35.25</v>
      </c>
      <c r="D77" s="21">
        <v>1.62</v>
      </c>
      <c r="E77" s="20">
        <v>28</v>
      </c>
      <c r="F77" s="20">
        <v>1.5</v>
      </c>
      <c r="G77" s="21">
        <v>1.405</v>
      </c>
      <c r="H77" s="22">
        <v>32.25</v>
      </c>
      <c r="I77" s="20"/>
      <c r="J77" s="20"/>
      <c r="K77" s="24">
        <v>30.125</v>
      </c>
      <c r="L77" s="26">
        <v>31.75</v>
      </c>
      <c r="M77" s="24">
        <v>30</v>
      </c>
      <c r="N77" s="26">
        <f t="shared" si="20"/>
        <v>75.855285888671915</v>
      </c>
      <c r="O77" s="26">
        <f t="shared" si="21"/>
        <v>106.84167163085931</v>
      </c>
      <c r="P77" s="27">
        <f t="shared" si="22"/>
        <v>2360400</v>
      </c>
      <c r="Q77" s="27">
        <f t="shared" si="23"/>
        <v>31117.145922621825</v>
      </c>
      <c r="R77" s="27">
        <f t="shared" si="24"/>
        <v>22092.503458343876</v>
      </c>
      <c r="S77" s="27">
        <f t="shared" si="25"/>
        <v>1812.45</v>
      </c>
    </row>
    <row r="78" spans="1:19" x14ac:dyDescent="0.15">
      <c r="A78" s="28">
        <v>32</v>
      </c>
      <c r="B78" s="29">
        <v>40.75</v>
      </c>
      <c r="C78" s="29">
        <v>37.5</v>
      </c>
      <c r="D78" s="29">
        <v>1.75</v>
      </c>
      <c r="E78" s="28">
        <v>28</v>
      </c>
      <c r="F78" s="28">
        <v>1.625</v>
      </c>
      <c r="G78" s="29">
        <v>1.68</v>
      </c>
      <c r="H78" s="30">
        <v>34.380000000000003</v>
      </c>
      <c r="I78" s="28"/>
      <c r="J78" s="28"/>
      <c r="K78" s="32">
        <v>32</v>
      </c>
      <c r="L78" s="34">
        <v>33.875</v>
      </c>
      <c r="M78" s="32">
        <v>32</v>
      </c>
      <c r="N78" s="34">
        <f t="shared" si="20"/>
        <v>93.686263505859415</v>
      </c>
      <c r="O78" s="34">
        <f t="shared" si="21"/>
        <v>120.70837500173445</v>
      </c>
      <c r="P78" s="35">
        <f t="shared" si="22"/>
        <v>2822400</v>
      </c>
      <c r="Q78" s="35">
        <f t="shared" si="23"/>
        <v>30126.081395310197</v>
      </c>
      <c r="R78" s="35">
        <f t="shared" si="24"/>
        <v>23381.973288592817</v>
      </c>
      <c r="S78" s="35">
        <f t="shared" si="25"/>
        <v>2347.7999999999997</v>
      </c>
    </row>
    <row r="79" spans="1:19" x14ac:dyDescent="0.15">
      <c r="A79" s="20">
        <v>34</v>
      </c>
      <c r="B79" s="21">
        <v>42.75</v>
      </c>
      <c r="C79" s="21">
        <v>39.5</v>
      </c>
      <c r="D79" s="21">
        <v>1.75</v>
      </c>
      <c r="E79" s="20">
        <v>32</v>
      </c>
      <c r="F79" s="20">
        <v>1.625</v>
      </c>
      <c r="G79" s="21">
        <v>1.68</v>
      </c>
      <c r="H79" s="22">
        <v>36.5</v>
      </c>
      <c r="I79" s="20"/>
      <c r="J79" s="20"/>
      <c r="K79" s="24">
        <v>34.125</v>
      </c>
      <c r="L79" s="26">
        <v>35.875</v>
      </c>
      <c r="M79" s="24">
        <v>34</v>
      </c>
      <c r="N79" s="26">
        <f t="shared" si="20"/>
        <v>92.692244794921862</v>
      </c>
      <c r="O79" s="26">
        <f t="shared" si="21"/>
        <v>134.8460012402345</v>
      </c>
      <c r="P79" s="27">
        <f t="shared" si="22"/>
        <v>3225600</v>
      </c>
      <c r="Q79" s="27">
        <f t="shared" si="23"/>
        <v>34799.027762640981</v>
      </c>
      <c r="R79" s="27">
        <f t="shared" si="24"/>
        <v>23920.620339741788</v>
      </c>
      <c r="S79" s="27">
        <f t="shared" si="25"/>
        <v>2347.7999999999997</v>
      </c>
    </row>
    <row r="80" spans="1:19" x14ac:dyDescent="0.15">
      <c r="A80" s="28">
        <v>36</v>
      </c>
      <c r="B80" s="29">
        <v>45.5</v>
      </c>
      <c r="C80" s="29">
        <v>42</v>
      </c>
      <c r="D80" s="29">
        <v>1.88</v>
      </c>
      <c r="E80" s="28">
        <v>28</v>
      </c>
      <c r="F80" s="28">
        <v>1.75</v>
      </c>
      <c r="G80" s="29">
        <v>1.9790000000000001</v>
      </c>
      <c r="H80" s="30">
        <v>38.619999999999997</v>
      </c>
      <c r="I80" s="28"/>
      <c r="J80" s="28"/>
      <c r="K80" s="32">
        <v>36.125</v>
      </c>
      <c r="L80" s="34">
        <v>38</v>
      </c>
      <c r="M80" s="32">
        <v>36</v>
      </c>
      <c r="N80" s="34">
        <f t="shared" si="20"/>
        <v>105.43041049804674</v>
      </c>
      <c r="O80" s="34">
        <f t="shared" si="21"/>
        <v>149.76022852673407</v>
      </c>
      <c r="P80" s="35">
        <f t="shared" si="22"/>
        <v>3324720</v>
      </c>
      <c r="Q80" s="35">
        <f t="shared" si="23"/>
        <v>31534.734468871251</v>
      </c>
      <c r="R80" s="35">
        <f t="shared" si="24"/>
        <v>22200.286636224624</v>
      </c>
      <c r="S80" s="35">
        <f t="shared" si="25"/>
        <v>2978.395</v>
      </c>
    </row>
    <row r="81" spans="1:19" x14ac:dyDescent="0.15">
      <c r="A81" s="40">
        <v>38</v>
      </c>
      <c r="B81" s="41" t="s">
        <v>27</v>
      </c>
      <c r="C81" s="41" t="s">
        <v>27</v>
      </c>
      <c r="D81" s="41" t="s">
        <v>27</v>
      </c>
      <c r="E81" s="41" t="s">
        <v>27</v>
      </c>
      <c r="F81" s="41" t="s">
        <v>27</v>
      </c>
      <c r="G81" s="41" t="s">
        <v>27</v>
      </c>
      <c r="H81" s="41" t="s">
        <v>27</v>
      </c>
      <c r="I81" s="41" t="s">
        <v>27</v>
      </c>
      <c r="J81" s="41" t="s">
        <v>27</v>
      </c>
      <c r="K81" s="41" t="s">
        <v>27</v>
      </c>
      <c r="L81" s="41" t="s">
        <v>27</v>
      </c>
      <c r="M81" s="41" t="s">
        <v>27</v>
      </c>
      <c r="N81" s="41" t="s">
        <v>27</v>
      </c>
      <c r="O81" s="41" t="s">
        <v>27</v>
      </c>
      <c r="P81" s="41" t="s">
        <v>27</v>
      </c>
      <c r="Q81" s="41" t="s">
        <v>27</v>
      </c>
      <c r="R81" s="41" t="s">
        <v>27</v>
      </c>
      <c r="S81" s="41" t="s">
        <v>27</v>
      </c>
    </row>
    <row r="82" spans="1:19" x14ac:dyDescent="0.15">
      <c r="A82" s="40">
        <v>40</v>
      </c>
      <c r="B82" s="41" t="s">
        <v>27</v>
      </c>
      <c r="C82" s="41" t="s">
        <v>27</v>
      </c>
      <c r="D82" s="41" t="s">
        <v>27</v>
      </c>
      <c r="E82" s="41" t="s">
        <v>27</v>
      </c>
      <c r="F82" s="41" t="s">
        <v>27</v>
      </c>
      <c r="G82" s="41" t="s">
        <v>27</v>
      </c>
      <c r="H82" s="41" t="s">
        <v>27</v>
      </c>
      <c r="I82" s="41" t="s">
        <v>27</v>
      </c>
      <c r="J82" s="41" t="s">
        <v>27</v>
      </c>
      <c r="K82" s="41" t="s">
        <v>27</v>
      </c>
      <c r="L82" s="41" t="s">
        <v>27</v>
      </c>
      <c r="M82" s="41" t="s">
        <v>27</v>
      </c>
      <c r="N82" s="41" t="s">
        <v>27</v>
      </c>
      <c r="O82" s="41" t="s">
        <v>27</v>
      </c>
      <c r="P82" s="41" t="s">
        <v>27</v>
      </c>
      <c r="Q82" s="41" t="s">
        <v>27</v>
      </c>
      <c r="R82" s="41" t="s">
        <v>27</v>
      </c>
      <c r="S82" s="41" t="s">
        <v>27</v>
      </c>
    </row>
    <row r="83" spans="1:19" x14ac:dyDescent="0.15">
      <c r="A83" s="40">
        <v>42</v>
      </c>
      <c r="B83" s="41" t="s">
        <v>27</v>
      </c>
      <c r="C83" s="41" t="s">
        <v>27</v>
      </c>
      <c r="D83" s="41" t="s">
        <v>27</v>
      </c>
      <c r="E83" s="41" t="s">
        <v>27</v>
      </c>
      <c r="F83" s="41" t="s">
        <v>27</v>
      </c>
      <c r="G83" s="41" t="s">
        <v>27</v>
      </c>
      <c r="H83" s="41" t="s">
        <v>27</v>
      </c>
      <c r="I83" s="41" t="s">
        <v>27</v>
      </c>
      <c r="J83" s="41" t="s">
        <v>27</v>
      </c>
      <c r="K83" s="41" t="s">
        <v>27</v>
      </c>
      <c r="L83" s="41" t="s">
        <v>27</v>
      </c>
      <c r="M83" s="41" t="s">
        <v>27</v>
      </c>
      <c r="N83" s="41" t="s">
        <v>27</v>
      </c>
      <c r="O83" s="41" t="s">
        <v>27</v>
      </c>
      <c r="P83" s="41" t="s">
        <v>27</v>
      </c>
      <c r="Q83" s="41" t="s">
        <v>27</v>
      </c>
      <c r="R83" s="41" t="s">
        <v>27</v>
      </c>
      <c r="S83" s="41" t="s">
        <v>27</v>
      </c>
    </row>
    <row r="84" spans="1:19" x14ac:dyDescent="0.15">
      <c r="A84" s="40">
        <v>44</v>
      </c>
      <c r="B84" s="41" t="s">
        <v>27</v>
      </c>
      <c r="C84" s="41" t="s">
        <v>27</v>
      </c>
      <c r="D84" s="41" t="s">
        <v>27</v>
      </c>
      <c r="E84" s="41" t="s">
        <v>27</v>
      </c>
      <c r="F84" s="41" t="s">
        <v>27</v>
      </c>
      <c r="G84" s="41" t="s">
        <v>27</v>
      </c>
      <c r="H84" s="41" t="s">
        <v>27</v>
      </c>
      <c r="I84" s="41" t="s">
        <v>27</v>
      </c>
      <c r="J84" s="41" t="s">
        <v>27</v>
      </c>
      <c r="K84" s="41" t="s">
        <v>27</v>
      </c>
      <c r="L84" s="41" t="s">
        <v>27</v>
      </c>
      <c r="M84" s="41" t="s">
        <v>27</v>
      </c>
      <c r="N84" s="41" t="s">
        <v>27</v>
      </c>
      <c r="O84" s="41" t="s">
        <v>27</v>
      </c>
      <c r="P84" s="41" t="s">
        <v>27</v>
      </c>
      <c r="Q84" s="41" t="s">
        <v>27</v>
      </c>
      <c r="R84" s="41" t="s">
        <v>27</v>
      </c>
      <c r="S84" s="41" t="s">
        <v>27</v>
      </c>
    </row>
    <row r="85" spans="1:19" x14ac:dyDescent="0.15">
      <c r="A85" s="40">
        <v>46</v>
      </c>
      <c r="B85" s="41" t="s">
        <v>27</v>
      </c>
      <c r="C85" s="41" t="s">
        <v>27</v>
      </c>
      <c r="D85" s="41" t="s">
        <v>27</v>
      </c>
      <c r="E85" s="41" t="s">
        <v>27</v>
      </c>
      <c r="F85" s="41" t="s">
        <v>27</v>
      </c>
      <c r="G85" s="41" t="s">
        <v>27</v>
      </c>
      <c r="H85" s="41" t="s">
        <v>27</v>
      </c>
      <c r="I85" s="41" t="s">
        <v>27</v>
      </c>
      <c r="J85" s="41" t="s">
        <v>27</v>
      </c>
      <c r="K85" s="41" t="s">
        <v>27</v>
      </c>
      <c r="L85" s="41" t="s">
        <v>27</v>
      </c>
      <c r="M85" s="41" t="s">
        <v>27</v>
      </c>
      <c r="N85" s="41" t="s">
        <v>27</v>
      </c>
      <c r="O85" s="41" t="s">
        <v>27</v>
      </c>
      <c r="P85" s="41" t="s">
        <v>27</v>
      </c>
      <c r="Q85" s="41" t="s">
        <v>27</v>
      </c>
      <c r="R85" s="41" t="s">
        <v>27</v>
      </c>
      <c r="S85" s="41" t="s">
        <v>27</v>
      </c>
    </row>
    <row r="86" spans="1:19" x14ac:dyDescent="0.15">
      <c r="A86" s="40">
        <v>48</v>
      </c>
      <c r="B86" s="41" t="s">
        <v>27</v>
      </c>
      <c r="C86" s="41" t="s">
        <v>27</v>
      </c>
      <c r="D86" s="41" t="s">
        <v>27</v>
      </c>
      <c r="E86" s="41" t="s">
        <v>27</v>
      </c>
      <c r="F86" s="41" t="s">
        <v>27</v>
      </c>
      <c r="G86" s="41" t="s">
        <v>27</v>
      </c>
      <c r="H86" s="41" t="s">
        <v>27</v>
      </c>
      <c r="I86" s="41" t="s">
        <v>27</v>
      </c>
      <c r="J86" s="41" t="s">
        <v>27</v>
      </c>
      <c r="K86" s="41" t="s">
        <v>27</v>
      </c>
      <c r="L86" s="41" t="s">
        <v>27</v>
      </c>
      <c r="M86" s="41" t="s">
        <v>27</v>
      </c>
      <c r="N86" s="41" t="s">
        <v>27</v>
      </c>
      <c r="O86" s="41" t="s">
        <v>27</v>
      </c>
      <c r="P86" s="41" t="s">
        <v>27</v>
      </c>
      <c r="Q86" s="41" t="s">
        <v>27</v>
      </c>
      <c r="R86" s="41" t="s">
        <v>27</v>
      </c>
      <c r="S86" s="41" t="s">
        <v>27</v>
      </c>
    </row>
    <row r="87" spans="1:19" x14ac:dyDescent="0.15">
      <c r="A87" s="40">
        <v>50</v>
      </c>
      <c r="B87" s="41" t="s">
        <v>27</v>
      </c>
      <c r="C87" s="41" t="s">
        <v>27</v>
      </c>
      <c r="D87" s="41" t="s">
        <v>27</v>
      </c>
      <c r="E87" s="41" t="s">
        <v>27</v>
      </c>
      <c r="F87" s="41" t="s">
        <v>27</v>
      </c>
      <c r="G87" s="41" t="s">
        <v>27</v>
      </c>
      <c r="H87" s="41" t="s">
        <v>27</v>
      </c>
      <c r="I87" s="41" t="s">
        <v>27</v>
      </c>
      <c r="J87" s="41" t="s">
        <v>27</v>
      </c>
      <c r="K87" s="41" t="s">
        <v>27</v>
      </c>
      <c r="L87" s="41" t="s">
        <v>27</v>
      </c>
      <c r="M87" s="41" t="s">
        <v>27</v>
      </c>
      <c r="N87" s="41" t="s">
        <v>27</v>
      </c>
      <c r="O87" s="41" t="s">
        <v>27</v>
      </c>
      <c r="P87" s="41" t="s">
        <v>27</v>
      </c>
      <c r="Q87" s="41" t="s">
        <v>27</v>
      </c>
      <c r="R87" s="41" t="s">
        <v>27</v>
      </c>
      <c r="S87" s="41" t="s">
        <v>27</v>
      </c>
    </row>
    <row r="88" spans="1:19" x14ac:dyDescent="0.15">
      <c r="A88" s="40">
        <v>52</v>
      </c>
      <c r="B88" s="41" t="s">
        <v>27</v>
      </c>
      <c r="C88" s="41" t="s">
        <v>27</v>
      </c>
      <c r="D88" s="41" t="s">
        <v>27</v>
      </c>
      <c r="E88" s="41" t="s">
        <v>27</v>
      </c>
      <c r="F88" s="41" t="s">
        <v>27</v>
      </c>
      <c r="G88" s="41" t="s">
        <v>27</v>
      </c>
      <c r="H88" s="41" t="s">
        <v>27</v>
      </c>
      <c r="I88" s="41" t="s">
        <v>27</v>
      </c>
      <c r="J88" s="41" t="s">
        <v>27</v>
      </c>
      <c r="K88" s="41" t="s">
        <v>27</v>
      </c>
      <c r="L88" s="41" t="s">
        <v>27</v>
      </c>
      <c r="M88" s="41" t="s">
        <v>27</v>
      </c>
      <c r="N88" s="41" t="s">
        <v>27</v>
      </c>
      <c r="O88" s="41" t="s">
        <v>27</v>
      </c>
      <c r="P88" s="41" t="s">
        <v>27</v>
      </c>
      <c r="Q88" s="41" t="s">
        <v>27</v>
      </c>
      <c r="R88" s="41" t="s">
        <v>27</v>
      </c>
      <c r="S88" s="41" t="s">
        <v>27</v>
      </c>
    </row>
    <row r="89" spans="1:19" x14ac:dyDescent="0.15">
      <c r="A89" s="40">
        <v>54</v>
      </c>
      <c r="B89" s="41" t="s">
        <v>27</v>
      </c>
      <c r="C89" s="41" t="s">
        <v>27</v>
      </c>
      <c r="D89" s="41" t="s">
        <v>27</v>
      </c>
      <c r="E89" s="41" t="s">
        <v>27</v>
      </c>
      <c r="F89" s="41" t="s">
        <v>27</v>
      </c>
      <c r="G89" s="41" t="s">
        <v>27</v>
      </c>
      <c r="H89" s="41" t="s">
        <v>27</v>
      </c>
      <c r="I89" s="41" t="s">
        <v>27</v>
      </c>
      <c r="J89" s="41" t="s">
        <v>27</v>
      </c>
      <c r="K89" s="41" t="s">
        <v>27</v>
      </c>
      <c r="L89" s="41" t="s">
        <v>27</v>
      </c>
      <c r="M89" s="41" t="s">
        <v>27</v>
      </c>
      <c r="N89" s="41" t="s">
        <v>27</v>
      </c>
      <c r="O89" s="41" t="s">
        <v>27</v>
      </c>
      <c r="P89" s="41" t="s">
        <v>27</v>
      </c>
      <c r="Q89" s="41" t="s">
        <v>27</v>
      </c>
      <c r="R89" s="41" t="s">
        <v>27</v>
      </c>
      <c r="S89" s="41" t="s">
        <v>27</v>
      </c>
    </row>
    <row r="90" spans="1:19" x14ac:dyDescent="0.15">
      <c r="A90" s="40">
        <v>56</v>
      </c>
      <c r="B90" s="41" t="s">
        <v>27</v>
      </c>
      <c r="C90" s="41" t="s">
        <v>27</v>
      </c>
      <c r="D90" s="41" t="s">
        <v>27</v>
      </c>
      <c r="E90" s="41" t="s">
        <v>27</v>
      </c>
      <c r="F90" s="41" t="s">
        <v>27</v>
      </c>
      <c r="G90" s="41" t="s">
        <v>27</v>
      </c>
      <c r="H90" s="41" t="s">
        <v>27</v>
      </c>
      <c r="I90" s="41" t="s">
        <v>27</v>
      </c>
      <c r="J90" s="41" t="s">
        <v>27</v>
      </c>
      <c r="K90" s="41" t="s">
        <v>27</v>
      </c>
      <c r="L90" s="41" t="s">
        <v>27</v>
      </c>
      <c r="M90" s="41" t="s">
        <v>27</v>
      </c>
      <c r="N90" s="41" t="s">
        <v>27</v>
      </c>
      <c r="O90" s="41" t="s">
        <v>27</v>
      </c>
      <c r="P90" s="41" t="s">
        <v>27</v>
      </c>
      <c r="Q90" s="41" t="s">
        <v>27</v>
      </c>
      <c r="R90" s="41" t="s">
        <v>27</v>
      </c>
      <c r="S90" s="41" t="s">
        <v>27</v>
      </c>
    </row>
    <row r="91" spans="1:19" x14ac:dyDescent="0.15">
      <c r="A91" s="40">
        <v>58</v>
      </c>
      <c r="B91" s="41" t="s">
        <v>27</v>
      </c>
      <c r="C91" s="41" t="s">
        <v>27</v>
      </c>
      <c r="D91" s="41" t="s">
        <v>27</v>
      </c>
      <c r="E91" s="41" t="s">
        <v>27</v>
      </c>
      <c r="F91" s="41" t="s">
        <v>27</v>
      </c>
      <c r="G91" s="41" t="s">
        <v>27</v>
      </c>
      <c r="H91" s="41" t="s">
        <v>27</v>
      </c>
      <c r="I91" s="41" t="s">
        <v>27</v>
      </c>
      <c r="J91" s="41" t="s">
        <v>27</v>
      </c>
      <c r="K91" s="41" t="s">
        <v>27</v>
      </c>
      <c r="L91" s="41" t="s">
        <v>27</v>
      </c>
      <c r="M91" s="41" t="s">
        <v>27</v>
      </c>
      <c r="N91" s="41" t="s">
        <v>27</v>
      </c>
      <c r="O91" s="41" t="s">
        <v>27</v>
      </c>
      <c r="P91" s="41" t="s">
        <v>27</v>
      </c>
      <c r="Q91" s="41" t="s">
        <v>27</v>
      </c>
      <c r="R91" s="41" t="s">
        <v>27</v>
      </c>
      <c r="S91" s="41" t="s">
        <v>27</v>
      </c>
    </row>
    <row r="92" spans="1:19" x14ac:dyDescent="0.15">
      <c r="A92" s="40">
        <v>60</v>
      </c>
      <c r="B92" s="41" t="s">
        <v>27</v>
      </c>
      <c r="C92" s="41" t="s">
        <v>27</v>
      </c>
      <c r="D92" s="41" t="s">
        <v>27</v>
      </c>
      <c r="E92" s="41" t="s">
        <v>27</v>
      </c>
      <c r="F92" s="41" t="s">
        <v>27</v>
      </c>
      <c r="G92" s="41" t="s">
        <v>27</v>
      </c>
      <c r="H92" s="41" t="s">
        <v>27</v>
      </c>
      <c r="I92" s="41" t="s">
        <v>27</v>
      </c>
      <c r="J92" s="41" t="s">
        <v>27</v>
      </c>
      <c r="K92" s="41" t="s">
        <v>27</v>
      </c>
      <c r="L92" s="41" t="s">
        <v>27</v>
      </c>
      <c r="M92" s="41" t="s">
        <v>27</v>
      </c>
      <c r="N92" s="41" t="s">
        <v>27</v>
      </c>
      <c r="O92" s="41" t="s">
        <v>27</v>
      </c>
      <c r="P92" s="41" t="s">
        <v>27</v>
      </c>
      <c r="Q92" s="41" t="s">
        <v>27</v>
      </c>
      <c r="R92" s="41" t="s">
        <v>27</v>
      </c>
      <c r="S92" s="41" t="s">
        <v>27</v>
      </c>
    </row>
    <row r="94" spans="1:19" ht="14" x14ac:dyDescent="0.15">
      <c r="D94" s="10" t="s">
        <v>28</v>
      </c>
      <c r="N94" s="38"/>
      <c r="O94" s="38"/>
    </row>
    <row r="95" spans="1:19" x14ac:dyDescent="0.15">
      <c r="A95" s="11"/>
      <c r="B95" s="12"/>
      <c r="C95" s="12"/>
      <c r="D95" s="12"/>
      <c r="E95" s="11"/>
      <c r="F95" s="11"/>
      <c r="G95" s="12"/>
      <c r="H95" s="11"/>
      <c r="I95" s="13" t="s">
        <v>4</v>
      </c>
      <c r="J95" s="14"/>
      <c r="N95" s="38"/>
      <c r="O95" s="38"/>
    </row>
    <row r="96" spans="1:19" ht="48" x14ac:dyDescent="0.15">
      <c r="A96" s="39" t="s">
        <v>5</v>
      </c>
      <c r="B96" s="16" t="s">
        <v>6</v>
      </c>
      <c r="C96" s="16" t="s">
        <v>7</v>
      </c>
      <c r="D96" s="16" t="s">
        <v>8</v>
      </c>
      <c r="E96" s="15" t="s">
        <v>9</v>
      </c>
      <c r="F96" s="15" t="s">
        <v>10</v>
      </c>
      <c r="G96" s="16" t="s">
        <v>11</v>
      </c>
      <c r="H96" s="15" t="s">
        <v>12</v>
      </c>
      <c r="I96" s="15" t="s">
        <v>13</v>
      </c>
      <c r="J96" s="15" t="s">
        <v>14</v>
      </c>
      <c r="K96" s="17" t="s">
        <v>15</v>
      </c>
      <c r="L96" s="17" t="s">
        <v>16</v>
      </c>
      <c r="M96" s="17" t="s">
        <v>17</v>
      </c>
      <c r="N96" s="17" t="s">
        <v>18</v>
      </c>
      <c r="O96" s="17" t="s">
        <v>19</v>
      </c>
      <c r="P96" s="18" t="s">
        <v>20</v>
      </c>
      <c r="Q96" s="18" t="s">
        <v>21</v>
      </c>
      <c r="R96" s="18" t="s">
        <v>22</v>
      </c>
      <c r="S96" s="18" t="s">
        <v>23</v>
      </c>
    </row>
    <row r="97" spans="1:19" x14ac:dyDescent="0.15">
      <c r="A97" s="20">
        <v>26</v>
      </c>
      <c r="B97" s="21">
        <v>35</v>
      </c>
      <c r="C97" s="21">
        <v>31.75</v>
      </c>
      <c r="D97" s="21">
        <v>1.75</v>
      </c>
      <c r="E97" s="20">
        <v>28</v>
      </c>
      <c r="F97" s="20">
        <v>1.625</v>
      </c>
      <c r="G97" s="21">
        <v>1.68</v>
      </c>
      <c r="H97" s="22">
        <v>28.62</v>
      </c>
      <c r="I97" s="20"/>
      <c r="J97" s="20"/>
      <c r="K97" s="24">
        <v>26.125</v>
      </c>
      <c r="L97" s="26">
        <v>28.125</v>
      </c>
      <c r="M97" s="24">
        <v>26</v>
      </c>
      <c r="N97" s="26">
        <f t="shared" ref="N97:N102" si="26">+(((L97-0.0625)^2)*3.14159/4)-((K97^2)*3.14159/4)</f>
        <v>82.457533623046857</v>
      </c>
      <c r="O97" s="26">
        <f t="shared" ref="O97:O102" si="27">+(((H97-0.0625)^2)*3.14159/4)-((M97^2)*3.14159/4)</f>
        <v>109.58714640173434</v>
      </c>
      <c r="P97" s="27">
        <f t="shared" ref="P97:P102" si="28">E97*$B$3*G97</f>
        <v>2822400</v>
      </c>
      <c r="Q97" s="27">
        <f t="shared" ref="Q97:Q102" si="29">P97/N97</f>
        <v>34228.528019071629</v>
      </c>
      <c r="R97" s="27">
        <f t="shared" ref="R97:R102" si="30">P97/O97</f>
        <v>25754.845277687898</v>
      </c>
      <c r="S97" s="27">
        <f t="shared" ref="S97:S102" si="31">$B$4*$B$3*(F97/12)*G97</f>
        <v>2347.7999999999997</v>
      </c>
    </row>
    <row r="98" spans="1:19" x14ac:dyDescent="0.15">
      <c r="A98" s="28">
        <v>28</v>
      </c>
      <c r="B98" s="29">
        <v>37.5</v>
      </c>
      <c r="C98" s="29">
        <v>34</v>
      </c>
      <c r="D98" s="29">
        <v>1.88</v>
      </c>
      <c r="E98" s="28">
        <v>28</v>
      </c>
      <c r="F98" s="28">
        <v>1.75</v>
      </c>
      <c r="G98" s="29">
        <v>1.9790000000000001</v>
      </c>
      <c r="H98" s="30">
        <v>30.88</v>
      </c>
      <c r="I98" s="28"/>
      <c r="J98" s="28"/>
      <c r="K98" s="32">
        <v>27.75</v>
      </c>
      <c r="L98" s="34">
        <v>29.75</v>
      </c>
      <c r="M98" s="32">
        <v>28</v>
      </c>
      <c r="N98" s="34">
        <f t="shared" si="26"/>
        <v>87.403083505859399</v>
      </c>
      <c r="O98" s="34">
        <f t="shared" si="27"/>
        <v>130.15474343298433</v>
      </c>
      <c r="P98" s="35">
        <f t="shared" si="28"/>
        <v>3324720</v>
      </c>
      <c r="Q98" s="35">
        <f t="shared" si="29"/>
        <v>38038.932571264661</v>
      </c>
      <c r="R98" s="35">
        <f t="shared" si="30"/>
        <v>25544.362904544254</v>
      </c>
      <c r="S98" s="35">
        <f t="shared" si="31"/>
        <v>2978.395</v>
      </c>
    </row>
    <row r="99" spans="1:19" x14ac:dyDescent="0.15">
      <c r="A99" s="20">
        <v>30</v>
      </c>
      <c r="B99" s="21">
        <v>40.25</v>
      </c>
      <c r="C99" s="21">
        <v>36.5</v>
      </c>
      <c r="D99" s="21">
        <v>2</v>
      </c>
      <c r="E99" s="20">
        <v>28</v>
      </c>
      <c r="F99" s="20">
        <v>1.875</v>
      </c>
      <c r="G99" s="21">
        <v>2.3029999999999999</v>
      </c>
      <c r="H99" s="22">
        <v>33.119999999999997</v>
      </c>
      <c r="I99" s="20"/>
      <c r="J99" s="20"/>
      <c r="K99" s="24">
        <v>30.625</v>
      </c>
      <c r="L99" s="26">
        <v>32.625</v>
      </c>
      <c r="M99" s="24">
        <v>30</v>
      </c>
      <c r="N99" s="26">
        <f t="shared" si="26"/>
        <v>96.152902529296853</v>
      </c>
      <c r="O99" s="26">
        <f t="shared" si="27"/>
        <v>151.4233077329842</v>
      </c>
      <c r="P99" s="27">
        <f t="shared" si="28"/>
        <v>3869040</v>
      </c>
      <c r="Q99" s="27">
        <f t="shared" si="29"/>
        <v>40238.410887504317</v>
      </c>
      <c r="R99" s="27">
        <f t="shared" si="30"/>
        <v>25551.152315484756</v>
      </c>
      <c r="S99" s="27">
        <f t="shared" si="31"/>
        <v>3713.5875000000001</v>
      </c>
    </row>
    <row r="100" spans="1:19" x14ac:dyDescent="0.15">
      <c r="A100" s="28">
        <v>32</v>
      </c>
      <c r="B100" s="29">
        <v>42.75</v>
      </c>
      <c r="C100" s="29">
        <v>38.75</v>
      </c>
      <c r="D100" s="29">
        <v>2.12</v>
      </c>
      <c r="E100" s="28">
        <v>28</v>
      </c>
      <c r="F100" s="28">
        <v>2</v>
      </c>
      <c r="G100" s="29">
        <v>2.6520000000000001</v>
      </c>
      <c r="H100" s="30">
        <v>35.25</v>
      </c>
      <c r="I100" s="28"/>
      <c r="J100" s="28"/>
      <c r="K100" s="32">
        <v>32.75</v>
      </c>
      <c r="L100" s="34">
        <v>34.75</v>
      </c>
      <c r="M100" s="32">
        <v>32</v>
      </c>
      <c r="N100" s="34">
        <f t="shared" si="26"/>
        <v>102.62016006835938</v>
      </c>
      <c r="O100" s="34">
        <f t="shared" si="27"/>
        <v>168.20085131835935</v>
      </c>
      <c r="P100" s="35">
        <f t="shared" si="28"/>
        <v>4455360</v>
      </c>
      <c r="Q100" s="35">
        <f t="shared" si="29"/>
        <v>43416.030505429997</v>
      </c>
      <c r="R100" s="35">
        <f t="shared" si="30"/>
        <v>26488.332045164218</v>
      </c>
      <c r="S100" s="35">
        <f t="shared" si="31"/>
        <v>4561.4400000000005</v>
      </c>
    </row>
    <row r="101" spans="1:19" x14ac:dyDescent="0.15">
      <c r="A101" s="20">
        <v>34</v>
      </c>
      <c r="B101" s="21">
        <v>45.75</v>
      </c>
      <c r="C101" s="21">
        <v>41.5</v>
      </c>
      <c r="D101" s="21">
        <v>2.38</v>
      </c>
      <c r="E101" s="20">
        <v>24</v>
      </c>
      <c r="F101" s="20">
        <v>2.25</v>
      </c>
      <c r="G101" s="21">
        <v>3.4220000000000002</v>
      </c>
      <c r="H101" s="22">
        <v>37.5</v>
      </c>
      <c r="I101" s="20"/>
      <c r="J101" s="20"/>
      <c r="K101" s="24">
        <v>35</v>
      </c>
      <c r="L101" s="26">
        <v>37</v>
      </c>
      <c r="M101" s="24">
        <v>34</v>
      </c>
      <c r="N101" s="26">
        <f t="shared" si="26"/>
        <v>109.46784452148438</v>
      </c>
      <c r="O101" s="26">
        <f t="shared" si="27"/>
        <v>192.86724155273441</v>
      </c>
      <c r="P101" s="27">
        <f t="shared" si="28"/>
        <v>4927680</v>
      </c>
      <c r="Q101" s="27">
        <f t="shared" si="29"/>
        <v>45014.862780392861</v>
      </c>
      <c r="R101" s="27">
        <f t="shared" si="30"/>
        <v>25549.595464363279</v>
      </c>
      <c r="S101" s="27">
        <f t="shared" si="31"/>
        <v>6621.5700000000006</v>
      </c>
    </row>
    <row r="102" spans="1:19" x14ac:dyDescent="0.15">
      <c r="A102" s="28">
        <v>36</v>
      </c>
      <c r="B102" s="29">
        <v>47.75</v>
      </c>
      <c r="C102" s="29">
        <v>43.5</v>
      </c>
      <c r="D102" s="29">
        <v>2.38</v>
      </c>
      <c r="E102" s="28">
        <v>28</v>
      </c>
      <c r="F102" s="28">
        <v>2.25</v>
      </c>
      <c r="G102" s="29">
        <v>3.4220000000000002</v>
      </c>
      <c r="H102" s="30">
        <v>39.75</v>
      </c>
      <c r="I102" s="28"/>
      <c r="J102" s="28"/>
      <c r="K102" s="32">
        <v>37</v>
      </c>
      <c r="L102" s="34">
        <v>39</v>
      </c>
      <c r="M102" s="32">
        <v>36</v>
      </c>
      <c r="N102" s="34">
        <f t="shared" si="26"/>
        <v>115.55467514648444</v>
      </c>
      <c r="O102" s="34">
        <f t="shared" si="27"/>
        <v>219.20260147460942</v>
      </c>
      <c r="P102" s="35">
        <f t="shared" si="28"/>
        <v>5748960</v>
      </c>
      <c r="Q102" s="35">
        <f t="shared" si="29"/>
        <v>49750.994433693428</v>
      </c>
      <c r="R102" s="35">
        <f t="shared" si="30"/>
        <v>26226.696039763519</v>
      </c>
      <c r="S102" s="35">
        <f t="shared" si="31"/>
        <v>6621.5700000000006</v>
      </c>
    </row>
    <row r="103" spans="1:19" x14ac:dyDescent="0.15">
      <c r="A103" s="40">
        <v>38</v>
      </c>
      <c r="B103" s="41" t="s">
        <v>27</v>
      </c>
      <c r="C103" s="41" t="s">
        <v>27</v>
      </c>
      <c r="D103" s="41" t="s">
        <v>27</v>
      </c>
      <c r="E103" s="41" t="s">
        <v>27</v>
      </c>
      <c r="F103" s="41" t="s">
        <v>27</v>
      </c>
      <c r="G103" s="41" t="s">
        <v>27</v>
      </c>
      <c r="H103" s="41" t="s">
        <v>27</v>
      </c>
      <c r="I103" s="41" t="s">
        <v>27</v>
      </c>
      <c r="J103" s="41" t="s">
        <v>27</v>
      </c>
      <c r="K103" s="41" t="s">
        <v>27</v>
      </c>
      <c r="L103" s="41" t="s">
        <v>27</v>
      </c>
      <c r="M103" s="41" t="s">
        <v>27</v>
      </c>
      <c r="N103" s="41" t="s">
        <v>27</v>
      </c>
      <c r="O103" s="41" t="s">
        <v>27</v>
      </c>
      <c r="P103" s="41" t="s">
        <v>27</v>
      </c>
      <c r="Q103" s="41" t="s">
        <v>27</v>
      </c>
      <c r="R103" s="41" t="s">
        <v>27</v>
      </c>
      <c r="S103" s="41" t="s">
        <v>27</v>
      </c>
    </row>
    <row r="104" spans="1:19" x14ac:dyDescent="0.15">
      <c r="A104" s="40">
        <v>40</v>
      </c>
      <c r="B104" s="41" t="s">
        <v>27</v>
      </c>
      <c r="C104" s="41" t="s">
        <v>27</v>
      </c>
      <c r="D104" s="41" t="s">
        <v>27</v>
      </c>
      <c r="E104" s="41" t="s">
        <v>27</v>
      </c>
      <c r="F104" s="41" t="s">
        <v>27</v>
      </c>
      <c r="G104" s="41" t="s">
        <v>27</v>
      </c>
      <c r="H104" s="41" t="s">
        <v>27</v>
      </c>
      <c r="I104" s="41" t="s">
        <v>27</v>
      </c>
      <c r="J104" s="41" t="s">
        <v>27</v>
      </c>
      <c r="K104" s="41" t="s">
        <v>27</v>
      </c>
      <c r="L104" s="41" t="s">
        <v>27</v>
      </c>
      <c r="M104" s="41" t="s">
        <v>27</v>
      </c>
      <c r="N104" s="41" t="s">
        <v>27</v>
      </c>
      <c r="O104" s="41" t="s">
        <v>27</v>
      </c>
      <c r="P104" s="41" t="s">
        <v>27</v>
      </c>
      <c r="Q104" s="41" t="s">
        <v>27</v>
      </c>
      <c r="R104" s="41" t="s">
        <v>27</v>
      </c>
      <c r="S104" s="41" t="s">
        <v>27</v>
      </c>
    </row>
    <row r="105" spans="1:19" x14ac:dyDescent="0.15">
      <c r="A105" s="40">
        <v>42</v>
      </c>
      <c r="B105" s="41" t="s">
        <v>27</v>
      </c>
      <c r="C105" s="41" t="s">
        <v>27</v>
      </c>
      <c r="D105" s="41" t="s">
        <v>27</v>
      </c>
      <c r="E105" s="41" t="s">
        <v>27</v>
      </c>
      <c r="F105" s="41" t="s">
        <v>27</v>
      </c>
      <c r="G105" s="41" t="s">
        <v>27</v>
      </c>
      <c r="H105" s="41" t="s">
        <v>27</v>
      </c>
      <c r="I105" s="41" t="s">
        <v>27</v>
      </c>
      <c r="J105" s="41" t="s">
        <v>27</v>
      </c>
      <c r="K105" s="41" t="s">
        <v>27</v>
      </c>
      <c r="L105" s="41" t="s">
        <v>27</v>
      </c>
      <c r="M105" s="41" t="s">
        <v>27</v>
      </c>
      <c r="N105" s="41" t="s">
        <v>27</v>
      </c>
      <c r="O105" s="41" t="s">
        <v>27</v>
      </c>
      <c r="P105" s="41" t="s">
        <v>27</v>
      </c>
      <c r="Q105" s="41" t="s">
        <v>27</v>
      </c>
      <c r="R105" s="41" t="s">
        <v>27</v>
      </c>
      <c r="S105" s="41" t="s">
        <v>27</v>
      </c>
    </row>
    <row r="106" spans="1:19" x14ac:dyDescent="0.15">
      <c r="A106" s="40">
        <v>44</v>
      </c>
      <c r="B106" s="41" t="s">
        <v>27</v>
      </c>
      <c r="C106" s="41" t="s">
        <v>27</v>
      </c>
      <c r="D106" s="41" t="s">
        <v>27</v>
      </c>
      <c r="E106" s="41" t="s">
        <v>27</v>
      </c>
      <c r="F106" s="41" t="s">
        <v>27</v>
      </c>
      <c r="G106" s="41" t="s">
        <v>27</v>
      </c>
      <c r="H106" s="41" t="s">
        <v>27</v>
      </c>
      <c r="I106" s="41" t="s">
        <v>27</v>
      </c>
      <c r="J106" s="41" t="s">
        <v>27</v>
      </c>
      <c r="K106" s="41" t="s">
        <v>27</v>
      </c>
      <c r="L106" s="41" t="s">
        <v>27</v>
      </c>
      <c r="M106" s="41" t="s">
        <v>27</v>
      </c>
      <c r="N106" s="41" t="s">
        <v>27</v>
      </c>
      <c r="O106" s="41" t="s">
        <v>27</v>
      </c>
      <c r="P106" s="41" t="s">
        <v>27</v>
      </c>
      <c r="Q106" s="41" t="s">
        <v>27</v>
      </c>
      <c r="R106" s="41" t="s">
        <v>27</v>
      </c>
      <c r="S106" s="41" t="s">
        <v>27</v>
      </c>
    </row>
    <row r="107" spans="1:19" x14ac:dyDescent="0.15">
      <c r="A107" s="40">
        <v>46</v>
      </c>
      <c r="B107" s="41" t="s">
        <v>27</v>
      </c>
      <c r="C107" s="41" t="s">
        <v>27</v>
      </c>
      <c r="D107" s="41" t="s">
        <v>27</v>
      </c>
      <c r="E107" s="41" t="s">
        <v>27</v>
      </c>
      <c r="F107" s="41" t="s">
        <v>27</v>
      </c>
      <c r="G107" s="41" t="s">
        <v>27</v>
      </c>
      <c r="H107" s="41" t="s">
        <v>27</v>
      </c>
      <c r="I107" s="41" t="s">
        <v>27</v>
      </c>
      <c r="J107" s="41" t="s">
        <v>27</v>
      </c>
      <c r="K107" s="41" t="s">
        <v>27</v>
      </c>
      <c r="L107" s="41" t="s">
        <v>27</v>
      </c>
      <c r="M107" s="41" t="s">
        <v>27</v>
      </c>
      <c r="N107" s="41" t="s">
        <v>27</v>
      </c>
      <c r="O107" s="41" t="s">
        <v>27</v>
      </c>
      <c r="P107" s="41" t="s">
        <v>27</v>
      </c>
      <c r="Q107" s="41" t="s">
        <v>27</v>
      </c>
      <c r="R107" s="41" t="s">
        <v>27</v>
      </c>
      <c r="S107" s="41" t="s">
        <v>27</v>
      </c>
    </row>
    <row r="108" spans="1:19" x14ac:dyDescent="0.15">
      <c r="A108" s="40">
        <v>48</v>
      </c>
      <c r="B108" s="41" t="s">
        <v>27</v>
      </c>
      <c r="C108" s="41" t="s">
        <v>27</v>
      </c>
      <c r="D108" s="41" t="s">
        <v>27</v>
      </c>
      <c r="E108" s="41" t="s">
        <v>27</v>
      </c>
      <c r="F108" s="41" t="s">
        <v>27</v>
      </c>
      <c r="G108" s="41" t="s">
        <v>27</v>
      </c>
      <c r="H108" s="41" t="s">
        <v>27</v>
      </c>
      <c r="I108" s="41" t="s">
        <v>27</v>
      </c>
      <c r="J108" s="41" t="s">
        <v>27</v>
      </c>
      <c r="K108" s="41" t="s">
        <v>27</v>
      </c>
      <c r="L108" s="41" t="s">
        <v>27</v>
      </c>
      <c r="M108" s="41" t="s">
        <v>27</v>
      </c>
      <c r="N108" s="41" t="s">
        <v>27</v>
      </c>
      <c r="O108" s="41" t="s">
        <v>27</v>
      </c>
      <c r="P108" s="41" t="s">
        <v>27</v>
      </c>
      <c r="Q108" s="41" t="s">
        <v>27</v>
      </c>
      <c r="R108" s="41" t="s">
        <v>27</v>
      </c>
      <c r="S108" s="41" t="s">
        <v>27</v>
      </c>
    </row>
    <row r="109" spans="1:19" x14ac:dyDescent="0.15">
      <c r="A109" s="40">
        <v>50</v>
      </c>
      <c r="B109" s="41" t="s">
        <v>27</v>
      </c>
      <c r="C109" s="41" t="s">
        <v>27</v>
      </c>
      <c r="D109" s="41" t="s">
        <v>27</v>
      </c>
      <c r="E109" s="41" t="s">
        <v>27</v>
      </c>
      <c r="F109" s="41" t="s">
        <v>27</v>
      </c>
      <c r="G109" s="41" t="s">
        <v>27</v>
      </c>
      <c r="H109" s="41" t="s">
        <v>27</v>
      </c>
      <c r="I109" s="41" t="s">
        <v>27</v>
      </c>
      <c r="J109" s="41" t="s">
        <v>27</v>
      </c>
      <c r="K109" s="41" t="s">
        <v>27</v>
      </c>
      <c r="L109" s="41" t="s">
        <v>27</v>
      </c>
      <c r="M109" s="41" t="s">
        <v>27</v>
      </c>
      <c r="N109" s="41" t="s">
        <v>27</v>
      </c>
      <c r="O109" s="41" t="s">
        <v>27</v>
      </c>
      <c r="P109" s="41" t="s">
        <v>27</v>
      </c>
      <c r="Q109" s="41" t="s">
        <v>27</v>
      </c>
      <c r="R109" s="41" t="s">
        <v>27</v>
      </c>
      <c r="S109" s="41" t="s">
        <v>27</v>
      </c>
    </row>
    <row r="110" spans="1:19" x14ac:dyDescent="0.15">
      <c r="A110" s="40">
        <v>52</v>
      </c>
      <c r="B110" s="41" t="s">
        <v>27</v>
      </c>
      <c r="C110" s="41" t="s">
        <v>27</v>
      </c>
      <c r="D110" s="41" t="s">
        <v>27</v>
      </c>
      <c r="E110" s="41" t="s">
        <v>27</v>
      </c>
      <c r="F110" s="41" t="s">
        <v>27</v>
      </c>
      <c r="G110" s="41" t="s">
        <v>27</v>
      </c>
      <c r="H110" s="41" t="s">
        <v>27</v>
      </c>
      <c r="I110" s="41" t="s">
        <v>27</v>
      </c>
      <c r="J110" s="41" t="s">
        <v>27</v>
      </c>
      <c r="K110" s="41" t="s">
        <v>27</v>
      </c>
      <c r="L110" s="41" t="s">
        <v>27</v>
      </c>
      <c r="M110" s="41" t="s">
        <v>27</v>
      </c>
      <c r="N110" s="41" t="s">
        <v>27</v>
      </c>
      <c r="O110" s="41" t="s">
        <v>27</v>
      </c>
      <c r="P110" s="41" t="s">
        <v>27</v>
      </c>
      <c r="Q110" s="41" t="s">
        <v>27</v>
      </c>
      <c r="R110" s="41" t="s">
        <v>27</v>
      </c>
      <c r="S110" s="41" t="s">
        <v>27</v>
      </c>
    </row>
    <row r="111" spans="1:19" x14ac:dyDescent="0.15">
      <c r="A111" s="40">
        <v>54</v>
      </c>
      <c r="B111" s="41" t="s">
        <v>27</v>
      </c>
      <c r="C111" s="41" t="s">
        <v>27</v>
      </c>
      <c r="D111" s="41" t="s">
        <v>27</v>
      </c>
      <c r="E111" s="41" t="s">
        <v>27</v>
      </c>
      <c r="F111" s="41" t="s">
        <v>27</v>
      </c>
      <c r="G111" s="41" t="s">
        <v>27</v>
      </c>
      <c r="H111" s="41" t="s">
        <v>27</v>
      </c>
      <c r="I111" s="41" t="s">
        <v>27</v>
      </c>
      <c r="J111" s="41" t="s">
        <v>27</v>
      </c>
      <c r="K111" s="41" t="s">
        <v>27</v>
      </c>
      <c r="L111" s="41" t="s">
        <v>27</v>
      </c>
      <c r="M111" s="41" t="s">
        <v>27</v>
      </c>
      <c r="N111" s="41" t="s">
        <v>27</v>
      </c>
      <c r="O111" s="41" t="s">
        <v>27</v>
      </c>
      <c r="P111" s="41" t="s">
        <v>27</v>
      </c>
      <c r="Q111" s="41" t="s">
        <v>27</v>
      </c>
      <c r="R111" s="41" t="s">
        <v>27</v>
      </c>
      <c r="S111" s="41" t="s">
        <v>27</v>
      </c>
    </row>
    <row r="112" spans="1:19" x14ac:dyDescent="0.15">
      <c r="A112" s="40">
        <v>56</v>
      </c>
      <c r="B112" s="41" t="s">
        <v>27</v>
      </c>
      <c r="C112" s="41" t="s">
        <v>27</v>
      </c>
      <c r="D112" s="41" t="s">
        <v>27</v>
      </c>
      <c r="E112" s="41" t="s">
        <v>27</v>
      </c>
      <c r="F112" s="41" t="s">
        <v>27</v>
      </c>
      <c r="G112" s="41" t="s">
        <v>27</v>
      </c>
      <c r="H112" s="41" t="s">
        <v>27</v>
      </c>
      <c r="I112" s="41" t="s">
        <v>27</v>
      </c>
      <c r="J112" s="41" t="s">
        <v>27</v>
      </c>
      <c r="K112" s="41" t="s">
        <v>27</v>
      </c>
      <c r="L112" s="41" t="s">
        <v>27</v>
      </c>
      <c r="M112" s="41" t="s">
        <v>27</v>
      </c>
      <c r="N112" s="41" t="s">
        <v>27</v>
      </c>
      <c r="O112" s="41" t="s">
        <v>27</v>
      </c>
      <c r="P112" s="41" t="s">
        <v>27</v>
      </c>
      <c r="Q112" s="41" t="s">
        <v>27</v>
      </c>
      <c r="R112" s="41" t="s">
        <v>27</v>
      </c>
      <c r="S112" s="41" t="s">
        <v>27</v>
      </c>
    </row>
    <row r="113" spans="1:19" x14ac:dyDescent="0.15">
      <c r="A113" s="40">
        <v>58</v>
      </c>
      <c r="B113" s="41" t="s">
        <v>27</v>
      </c>
      <c r="C113" s="41" t="s">
        <v>27</v>
      </c>
      <c r="D113" s="41" t="s">
        <v>27</v>
      </c>
      <c r="E113" s="41" t="s">
        <v>27</v>
      </c>
      <c r="F113" s="41" t="s">
        <v>27</v>
      </c>
      <c r="G113" s="41" t="s">
        <v>27</v>
      </c>
      <c r="H113" s="41" t="s">
        <v>27</v>
      </c>
      <c r="I113" s="41" t="s">
        <v>27</v>
      </c>
      <c r="J113" s="41" t="s">
        <v>27</v>
      </c>
      <c r="K113" s="41" t="s">
        <v>27</v>
      </c>
      <c r="L113" s="41" t="s">
        <v>27</v>
      </c>
      <c r="M113" s="41" t="s">
        <v>27</v>
      </c>
      <c r="N113" s="41" t="s">
        <v>27</v>
      </c>
      <c r="O113" s="41" t="s">
        <v>27</v>
      </c>
      <c r="P113" s="41" t="s">
        <v>27</v>
      </c>
      <c r="Q113" s="41" t="s">
        <v>27</v>
      </c>
      <c r="R113" s="41" t="s">
        <v>27</v>
      </c>
      <c r="S113" s="41" t="s">
        <v>27</v>
      </c>
    </row>
    <row r="114" spans="1:19" x14ac:dyDescent="0.15">
      <c r="A114" s="40">
        <v>60</v>
      </c>
      <c r="B114" s="41" t="s">
        <v>27</v>
      </c>
      <c r="C114" s="41" t="s">
        <v>27</v>
      </c>
      <c r="D114" s="41" t="s">
        <v>27</v>
      </c>
      <c r="E114" s="41" t="s">
        <v>27</v>
      </c>
      <c r="F114" s="41" t="s">
        <v>27</v>
      </c>
      <c r="G114" s="41" t="s">
        <v>27</v>
      </c>
      <c r="H114" s="41" t="s">
        <v>27</v>
      </c>
      <c r="I114" s="41" t="s">
        <v>27</v>
      </c>
      <c r="J114" s="41" t="s">
        <v>27</v>
      </c>
      <c r="K114" s="41" t="s">
        <v>27</v>
      </c>
      <c r="L114" s="41" t="s">
        <v>27</v>
      </c>
      <c r="M114" s="41" t="s">
        <v>27</v>
      </c>
      <c r="N114" s="41" t="s">
        <v>27</v>
      </c>
      <c r="O114" s="41" t="s">
        <v>27</v>
      </c>
      <c r="P114" s="41" t="s">
        <v>27</v>
      </c>
      <c r="Q114" s="41" t="s">
        <v>27</v>
      </c>
      <c r="R114" s="41" t="s">
        <v>27</v>
      </c>
      <c r="S114" s="41" t="s">
        <v>27</v>
      </c>
    </row>
    <row r="116" spans="1:19" ht="14" x14ac:dyDescent="0.15">
      <c r="D116" s="10" t="s">
        <v>29</v>
      </c>
      <c r="N116" s="38"/>
      <c r="O116" s="38"/>
    </row>
    <row r="117" spans="1:19" x14ac:dyDescent="0.15">
      <c r="A117" s="11"/>
      <c r="B117" s="12"/>
      <c r="C117" s="12"/>
      <c r="D117" s="12"/>
      <c r="E117" s="11"/>
      <c r="F117" s="11"/>
      <c r="G117" s="12"/>
      <c r="H117" s="11"/>
      <c r="I117" s="13" t="s">
        <v>4</v>
      </c>
      <c r="J117" s="14"/>
      <c r="N117" s="38"/>
      <c r="O117" s="38"/>
    </row>
    <row r="118" spans="1:19" ht="48" x14ac:dyDescent="0.15">
      <c r="A118" s="39" t="s">
        <v>5</v>
      </c>
      <c r="B118" s="16" t="s">
        <v>6</v>
      </c>
      <c r="C118" s="16" t="s">
        <v>7</v>
      </c>
      <c r="D118" s="16" t="s">
        <v>8</v>
      </c>
      <c r="E118" s="15" t="s">
        <v>9</v>
      </c>
      <c r="F118" s="15" t="s">
        <v>10</v>
      </c>
      <c r="G118" s="16" t="s">
        <v>11</v>
      </c>
      <c r="H118" s="15" t="s">
        <v>12</v>
      </c>
      <c r="I118" s="15" t="s">
        <v>13</v>
      </c>
      <c r="J118" s="15" t="s">
        <v>14</v>
      </c>
      <c r="K118" s="17" t="s">
        <v>15</v>
      </c>
      <c r="L118" s="17" t="s">
        <v>16</v>
      </c>
      <c r="M118" s="17" t="s">
        <v>17</v>
      </c>
      <c r="N118" s="17" t="s">
        <v>18</v>
      </c>
      <c r="O118" s="17" t="s">
        <v>19</v>
      </c>
      <c r="P118" s="18" t="s">
        <v>20</v>
      </c>
      <c r="Q118" s="18" t="s">
        <v>21</v>
      </c>
      <c r="R118" s="18" t="s">
        <v>22</v>
      </c>
      <c r="S118" s="18" t="s">
        <v>23</v>
      </c>
    </row>
    <row r="119" spans="1:19" x14ac:dyDescent="0.15">
      <c r="A119" s="20">
        <v>26</v>
      </c>
      <c r="B119" s="21">
        <v>40.25</v>
      </c>
      <c r="C119" s="21">
        <v>35.5</v>
      </c>
      <c r="D119" s="21">
        <v>2.62</v>
      </c>
      <c r="E119" s="20">
        <v>20</v>
      </c>
      <c r="F119" s="20">
        <v>2.5</v>
      </c>
      <c r="G119" s="21">
        <v>4.2910000000000004</v>
      </c>
      <c r="H119" s="22">
        <v>30</v>
      </c>
      <c r="I119" s="20"/>
      <c r="J119" s="20"/>
      <c r="K119" s="24">
        <v>27.25</v>
      </c>
      <c r="L119" s="26">
        <v>29.5</v>
      </c>
      <c r="M119" s="24">
        <v>26</v>
      </c>
      <c r="N119" s="26">
        <f t="shared" ref="N119:N124" si="32">+(((L119-0.0625)^2)*3.14159/4)-((K119^2)*3.14159/4)</f>
        <v>97.392357958984348</v>
      </c>
      <c r="O119" s="26">
        <f t="shared" ref="O119:O124" si="33">+(((H119-0.0625)^2)*3.14159/4)-((M119^2)*3.14159/4)</f>
        <v>172.98686733398438</v>
      </c>
      <c r="P119" s="27">
        <f t="shared" ref="P119:P124" si="34">E119*$B$3*G119</f>
        <v>5149200</v>
      </c>
      <c r="Q119" s="27">
        <f t="shared" ref="Q119:Q124" si="35">P119/N119</f>
        <v>52870.678027618196</v>
      </c>
      <c r="R119" s="27">
        <f t="shared" ref="R119:R124" si="36">P119/O119</f>
        <v>29766.421459372868</v>
      </c>
      <c r="S119" s="27">
        <f t="shared" ref="S119:S124" si="37">$B$4*$B$3*(F119/12)*G119</f>
        <v>9225.6500000000015</v>
      </c>
    </row>
    <row r="120" spans="1:19" x14ac:dyDescent="0.15">
      <c r="A120" s="28">
        <v>28</v>
      </c>
      <c r="B120" s="29">
        <v>43.5</v>
      </c>
      <c r="C120" s="29">
        <v>38.25</v>
      </c>
      <c r="D120" s="29">
        <v>2.88</v>
      </c>
      <c r="E120" s="28">
        <v>20</v>
      </c>
      <c r="F120" s="28">
        <v>2.75</v>
      </c>
      <c r="G120" s="29">
        <v>5.258</v>
      </c>
      <c r="H120" s="30">
        <v>32.25</v>
      </c>
      <c r="I120" s="28"/>
      <c r="J120" s="28"/>
      <c r="K120" s="32">
        <v>29.25</v>
      </c>
      <c r="L120" s="34">
        <v>31.5</v>
      </c>
      <c r="M120" s="32">
        <v>28</v>
      </c>
      <c r="N120" s="34">
        <f t="shared" si="32"/>
        <v>104.26458608398445</v>
      </c>
      <c r="O120" s="34">
        <f t="shared" si="33"/>
        <v>197.94778163085937</v>
      </c>
      <c r="P120" s="35">
        <f t="shared" si="34"/>
        <v>6309600</v>
      </c>
      <c r="Q120" s="35">
        <f t="shared" si="35"/>
        <v>60515.27404441675</v>
      </c>
      <c r="R120" s="35">
        <f t="shared" si="36"/>
        <v>31875.073052176886</v>
      </c>
      <c r="S120" s="35">
        <f t="shared" si="37"/>
        <v>12435.17</v>
      </c>
    </row>
    <row r="121" spans="1:19" x14ac:dyDescent="0.15">
      <c r="A121" s="20">
        <v>30</v>
      </c>
      <c r="B121" s="21">
        <v>46.5</v>
      </c>
      <c r="C121" s="21">
        <v>40.75</v>
      </c>
      <c r="D121" s="21">
        <v>3.12</v>
      </c>
      <c r="E121" s="20">
        <v>20</v>
      </c>
      <c r="F121" s="20">
        <v>3</v>
      </c>
      <c r="G121" s="21">
        <v>6.3239999999999998</v>
      </c>
      <c r="H121" s="22">
        <v>34.5</v>
      </c>
      <c r="I121" s="20"/>
      <c r="J121" s="20"/>
      <c r="K121" s="24">
        <v>31.75</v>
      </c>
      <c r="L121" s="26">
        <v>33.75</v>
      </c>
      <c r="M121" s="24">
        <v>30</v>
      </c>
      <c r="N121" s="26">
        <f t="shared" si="32"/>
        <v>99.576744755859409</v>
      </c>
      <c r="O121" s="26">
        <f t="shared" si="33"/>
        <v>224.57766561523431</v>
      </c>
      <c r="P121" s="27">
        <f t="shared" si="34"/>
        <v>7588800</v>
      </c>
      <c r="Q121" s="27">
        <f t="shared" si="35"/>
        <v>76210.56521385684</v>
      </c>
      <c r="R121" s="27">
        <f t="shared" si="36"/>
        <v>33791.427919647991</v>
      </c>
      <c r="S121" s="27">
        <f t="shared" si="37"/>
        <v>16315.92</v>
      </c>
    </row>
    <row r="122" spans="1:19" x14ac:dyDescent="0.15">
      <c r="A122" s="28">
        <v>32</v>
      </c>
      <c r="B122" s="29">
        <v>48.75</v>
      </c>
      <c r="C122" s="29">
        <v>43</v>
      </c>
      <c r="D122" s="29">
        <v>3.12</v>
      </c>
      <c r="E122" s="28">
        <v>20</v>
      </c>
      <c r="F122" s="28">
        <v>3</v>
      </c>
      <c r="G122" s="29">
        <v>6.3239999999999998</v>
      </c>
      <c r="H122" s="30">
        <v>36.5</v>
      </c>
      <c r="I122" s="28"/>
      <c r="J122" s="28"/>
      <c r="K122" s="32">
        <v>34</v>
      </c>
      <c r="L122" s="34">
        <v>36</v>
      </c>
      <c r="M122" s="32">
        <v>32</v>
      </c>
      <c r="N122" s="34">
        <f t="shared" si="32"/>
        <v>106.42442920898441</v>
      </c>
      <c r="O122" s="34">
        <f t="shared" si="33"/>
        <v>238.51847124023448</v>
      </c>
      <c r="P122" s="35">
        <f t="shared" si="34"/>
        <v>7588800</v>
      </c>
      <c r="Q122" s="35">
        <f t="shared" si="35"/>
        <v>71306.936352911624</v>
      </c>
      <c r="R122" s="35">
        <f t="shared" si="36"/>
        <v>31816.403822061238</v>
      </c>
      <c r="S122" s="35">
        <f t="shared" si="37"/>
        <v>16315.92</v>
      </c>
    </row>
    <row r="123" spans="1:19" x14ac:dyDescent="0.15">
      <c r="A123" s="20">
        <v>34</v>
      </c>
      <c r="B123" s="21">
        <v>51.75</v>
      </c>
      <c r="C123" s="21">
        <v>45.5</v>
      </c>
      <c r="D123" s="21">
        <v>3.38</v>
      </c>
      <c r="E123" s="20">
        <v>20</v>
      </c>
      <c r="F123" s="20">
        <v>3.25</v>
      </c>
      <c r="G123" s="21">
        <v>7.4870000000000001</v>
      </c>
      <c r="H123" s="22">
        <v>39</v>
      </c>
      <c r="I123" s="20"/>
      <c r="J123" s="20"/>
      <c r="K123" s="24">
        <v>36.25</v>
      </c>
      <c r="L123" s="26">
        <v>38.25</v>
      </c>
      <c r="M123" s="24">
        <v>34</v>
      </c>
      <c r="N123" s="26">
        <f t="shared" si="32"/>
        <v>113.2721136621094</v>
      </c>
      <c r="O123" s="26">
        <f t="shared" si="33"/>
        <v>282.84434264648439</v>
      </c>
      <c r="P123" s="27">
        <f t="shared" si="34"/>
        <v>8984400</v>
      </c>
      <c r="Q123" s="27">
        <f t="shared" si="35"/>
        <v>79316.962573863988</v>
      </c>
      <c r="R123" s="27">
        <f t="shared" si="36"/>
        <v>31764.467749065905</v>
      </c>
      <c r="S123" s="27">
        <f t="shared" si="37"/>
        <v>20926.165000000001</v>
      </c>
    </row>
    <row r="124" spans="1:19" x14ac:dyDescent="0.15">
      <c r="A124" s="28">
        <v>36</v>
      </c>
      <c r="B124" s="29">
        <v>53</v>
      </c>
      <c r="C124" s="29">
        <v>47.25</v>
      </c>
      <c r="D124" s="29">
        <v>3.12</v>
      </c>
      <c r="E124" s="28">
        <v>24</v>
      </c>
      <c r="F124" s="28">
        <v>3</v>
      </c>
      <c r="G124" s="29">
        <v>6.3239999999999998</v>
      </c>
      <c r="H124" s="30">
        <v>40.5</v>
      </c>
      <c r="I124" s="28"/>
      <c r="J124" s="28"/>
      <c r="K124" s="32">
        <v>37.25</v>
      </c>
      <c r="L124" s="34">
        <v>39.25</v>
      </c>
      <c r="M124" s="32">
        <v>36</v>
      </c>
      <c r="N124" s="34">
        <f t="shared" si="32"/>
        <v>116.31552897460938</v>
      </c>
      <c r="O124" s="34">
        <f t="shared" si="33"/>
        <v>266.40008249023447</v>
      </c>
      <c r="P124" s="35">
        <f t="shared" si="34"/>
        <v>9106560</v>
      </c>
      <c r="Q124" s="35">
        <f t="shared" si="35"/>
        <v>78291.86764896955</v>
      </c>
      <c r="R124" s="35">
        <f t="shared" si="36"/>
        <v>34183.773198845847</v>
      </c>
      <c r="S124" s="35">
        <f t="shared" si="37"/>
        <v>16315.92</v>
      </c>
    </row>
    <row r="125" spans="1:19" x14ac:dyDescent="0.15">
      <c r="A125" s="40">
        <v>38</v>
      </c>
      <c r="B125" s="41" t="s">
        <v>27</v>
      </c>
      <c r="C125" s="41" t="s">
        <v>27</v>
      </c>
      <c r="D125" s="41" t="s">
        <v>27</v>
      </c>
      <c r="E125" s="41" t="s">
        <v>27</v>
      </c>
      <c r="F125" s="41" t="s">
        <v>27</v>
      </c>
      <c r="G125" s="41" t="s">
        <v>27</v>
      </c>
      <c r="H125" s="41" t="s">
        <v>27</v>
      </c>
      <c r="I125" s="41" t="s">
        <v>27</v>
      </c>
      <c r="J125" s="41" t="s">
        <v>27</v>
      </c>
      <c r="K125" s="41" t="s">
        <v>27</v>
      </c>
      <c r="L125" s="41" t="s">
        <v>27</v>
      </c>
      <c r="M125" s="41" t="s">
        <v>27</v>
      </c>
      <c r="N125" s="41" t="s">
        <v>27</v>
      </c>
      <c r="O125" s="41" t="s">
        <v>27</v>
      </c>
      <c r="P125" s="41" t="s">
        <v>27</v>
      </c>
      <c r="Q125" s="41" t="s">
        <v>27</v>
      </c>
      <c r="R125" s="41" t="s">
        <v>27</v>
      </c>
      <c r="S125" s="41" t="s">
        <v>27</v>
      </c>
    </row>
    <row r="126" spans="1:19" x14ac:dyDescent="0.15">
      <c r="A126" s="40">
        <v>40</v>
      </c>
      <c r="B126" s="41" t="s">
        <v>27</v>
      </c>
      <c r="C126" s="41" t="s">
        <v>27</v>
      </c>
      <c r="D126" s="41" t="s">
        <v>27</v>
      </c>
      <c r="E126" s="41" t="s">
        <v>27</v>
      </c>
      <c r="F126" s="41" t="s">
        <v>27</v>
      </c>
      <c r="G126" s="41" t="s">
        <v>27</v>
      </c>
      <c r="H126" s="41" t="s">
        <v>27</v>
      </c>
      <c r="I126" s="41" t="s">
        <v>27</v>
      </c>
      <c r="J126" s="41" t="s">
        <v>27</v>
      </c>
      <c r="K126" s="41" t="s">
        <v>27</v>
      </c>
      <c r="L126" s="41" t="s">
        <v>27</v>
      </c>
      <c r="M126" s="41" t="s">
        <v>27</v>
      </c>
      <c r="N126" s="41" t="s">
        <v>27</v>
      </c>
      <c r="O126" s="41" t="s">
        <v>27</v>
      </c>
      <c r="P126" s="41" t="s">
        <v>27</v>
      </c>
      <c r="Q126" s="41" t="s">
        <v>27</v>
      </c>
      <c r="R126" s="41" t="s">
        <v>27</v>
      </c>
      <c r="S126" s="41" t="s">
        <v>27</v>
      </c>
    </row>
    <row r="127" spans="1:19" x14ac:dyDescent="0.15">
      <c r="A127" s="40">
        <v>42</v>
      </c>
      <c r="B127" s="41" t="s">
        <v>27</v>
      </c>
      <c r="C127" s="41" t="s">
        <v>27</v>
      </c>
      <c r="D127" s="41" t="s">
        <v>27</v>
      </c>
      <c r="E127" s="41" t="s">
        <v>27</v>
      </c>
      <c r="F127" s="41" t="s">
        <v>27</v>
      </c>
      <c r="G127" s="41" t="s">
        <v>27</v>
      </c>
      <c r="H127" s="41" t="s">
        <v>27</v>
      </c>
      <c r="I127" s="41" t="s">
        <v>27</v>
      </c>
      <c r="J127" s="41" t="s">
        <v>27</v>
      </c>
      <c r="K127" s="41" t="s">
        <v>27</v>
      </c>
      <c r="L127" s="41" t="s">
        <v>27</v>
      </c>
      <c r="M127" s="41" t="s">
        <v>27</v>
      </c>
      <c r="N127" s="41" t="s">
        <v>27</v>
      </c>
      <c r="O127" s="41" t="s">
        <v>27</v>
      </c>
      <c r="P127" s="41" t="s">
        <v>27</v>
      </c>
      <c r="Q127" s="41" t="s">
        <v>27</v>
      </c>
      <c r="R127" s="41" t="s">
        <v>27</v>
      </c>
      <c r="S127" s="41" t="s">
        <v>27</v>
      </c>
    </row>
    <row r="128" spans="1:19" x14ac:dyDescent="0.15">
      <c r="A128" s="40">
        <v>44</v>
      </c>
      <c r="B128" s="41" t="s">
        <v>27</v>
      </c>
      <c r="C128" s="41" t="s">
        <v>27</v>
      </c>
      <c r="D128" s="41" t="s">
        <v>27</v>
      </c>
      <c r="E128" s="41" t="s">
        <v>27</v>
      </c>
      <c r="F128" s="41" t="s">
        <v>27</v>
      </c>
      <c r="G128" s="41" t="s">
        <v>27</v>
      </c>
      <c r="H128" s="41" t="s">
        <v>27</v>
      </c>
      <c r="I128" s="41" t="s">
        <v>27</v>
      </c>
      <c r="J128" s="41" t="s">
        <v>27</v>
      </c>
      <c r="K128" s="41" t="s">
        <v>27</v>
      </c>
      <c r="L128" s="41" t="s">
        <v>27</v>
      </c>
      <c r="M128" s="41" t="s">
        <v>27</v>
      </c>
      <c r="N128" s="41" t="s">
        <v>27</v>
      </c>
      <c r="O128" s="41" t="s">
        <v>27</v>
      </c>
      <c r="P128" s="41" t="s">
        <v>27</v>
      </c>
      <c r="Q128" s="41" t="s">
        <v>27</v>
      </c>
      <c r="R128" s="41" t="s">
        <v>27</v>
      </c>
      <c r="S128" s="41" t="s">
        <v>27</v>
      </c>
    </row>
    <row r="129" spans="1:19" x14ac:dyDescent="0.15">
      <c r="A129" s="40">
        <v>46</v>
      </c>
      <c r="B129" s="41" t="s">
        <v>27</v>
      </c>
      <c r="C129" s="41" t="s">
        <v>27</v>
      </c>
      <c r="D129" s="41" t="s">
        <v>27</v>
      </c>
      <c r="E129" s="41" t="s">
        <v>27</v>
      </c>
      <c r="F129" s="41" t="s">
        <v>27</v>
      </c>
      <c r="G129" s="41" t="s">
        <v>27</v>
      </c>
      <c r="H129" s="41" t="s">
        <v>27</v>
      </c>
      <c r="I129" s="41" t="s">
        <v>27</v>
      </c>
      <c r="J129" s="41" t="s">
        <v>27</v>
      </c>
      <c r="K129" s="41" t="s">
        <v>27</v>
      </c>
      <c r="L129" s="41" t="s">
        <v>27</v>
      </c>
      <c r="M129" s="41" t="s">
        <v>27</v>
      </c>
      <c r="N129" s="41" t="s">
        <v>27</v>
      </c>
      <c r="O129" s="41" t="s">
        <v>27</v>
      </c>
      <c r="P129" s="41" t="s">
        <v>27</v>
      </c>
      <c r="Q129" s="41" t="s">
        <v>27</v>
      </c>
      <c r="R129" s="41" t="s">
        <v>27</v>
      </c>
      <c r="S129" s="41" t="s">
        <v>27</v>
      </c>
    </row>
    <row r="130" spans="1:19" x14ac:dyDescent="0.15">
      <c r="A130" s="40">
        <v>48</v>
      </c>
      <c r="B130" s="41" t="s">
        <v>27</v>
      </c>
      <c r="C130" s="41" t="s">
        <v>27</v>
      </c>
      <c r="D130" s="41" t="s">
        <v>27</v>
      </c>
      <c r="E130" s="41" t="s">
        <v>27</v>
      </c>
      <c r="F130" s="41" t="s">
        <v>27</v>
      </c>
      <c r="G130" s="41" t="s">
        <v>27</v>
      </c>
      <c r="H130" s="41" t="s">
        <v>27</v>
      </c>
      <c r="I130" s="41" t="s">
        <v>27</v>
      </c>
      <c r="J130" s="41" t="s">
        <v>27</v>
      </c>
      <c r="K130" s="41" t="s">
        <v>27</v>
      </c>
      <c r="L130" s="41" t="s">
        <v>27</v>
      </c>
      <c r="M130" s="41" t="s">
        <v>27</v>
      </c>
      <c r="N130" s="41" t="s">
        <v>27</v>
      </c>
      <c r="O130" s="41" t="s">
        <v>27</v>
      </c>
      <c r="P130" s="41" t="s">
        <v>27</v>
      </c>
      <c r="Q130" s="41" t="s">
        <v>27</v>
      </c>
      <c r="R130" s="41" t="s">
        <v>27</v>
      </c>
      <c r="S130" s="41" t="s">
        <v>27</v>
      </c>
    </row>
    <row r="131" spans="1:19" x14ac:dyDescent="0.15">
      <c r="A131" s="40">
        <v>50</v>
      </c>
      <c r="B131" s="41" t="s">
        <v>27</v>
      </c>
      <c r="C131" s="41" t="s">
        <v>27</v>
      </c>
      <c r="D131" s="41" t="s">
        <v>27</v>
      </c>
      <c r="E131" s="41" t="s">
        <v>27</v>
      </c>
      <c r="F131" s="41" t="s">
        <v>27</v>
      </c>
      <c r="G131" s="41" t="s">
        <v>27</v>
      </c>
      <c r="H131" s="41" t="s">
        <v>27</v>
      </c>
      <c r="I131" s="41" t="s">
        <v>27</v>
      </c>
      <c r="J131" s="41" t="s">
        <v>27</v>
      </c>
      <c r="K131" s="41" t="s">
        <v>27</v>
      </c>
      <c r="L131" s="41" t="s">
        <v>27</v>
      </c>
      <c r="M131" s="41" t="s">
        <v>27</v>
      </c>
      <c r="N131" s="41" t="s">
        <v>27</v>
      </c>
      <c r="O131" s="41" t="s">
        <v>27</v>
      </c>
      <c r="P131" s="41" t="s">
        <v>27</v>
      </c>
      <c r="Q131" s="41" t="s">
        <v>27</v>
      </c>
      <c r="R131" s="41" t="s">
        <v>27</v>
      </c>
      <c r="S131" s="41" t="s">
        <v>27</v>
      </c>
    </row>
    <row r="132" spans="1:19" x14ac:dyDescent="0.15">
      <c r="A132" s="40">
        <v>52</v>
      </c>
      <c r="B132" s="41" t="s">
        <v>27</v>
      </c>
      <c r="C132" s="41" t="s">
        <v>27</v>
      </c>
      <c r="D132" s="41" t="s">
        <v>27</v>
      </c>
      <c r="E132" s="41" t="s">
        <v>27</v>
      </c>
      <c r="F132" s="41" t="s">
        <v>27</v>
      </c>
      <c r="G132" s="41" t="s">
        <v>27</v>
      </c>
      <c r="H132" s="41" t="s">
        <v>27</v>
      </c>
      <c r="I132" s="41" t="s">
        <v>27</v>
      </c>
      <c r="J132" s="41" t="s">
        <v>27</v>
      </c>
      <c r="K132" s="41" t="s">
        <v>27</v>
      </c>
      <c r="L132" s="41" t="s">
        <v>27</v>
      </c>
      <c r="M132" s="41" t="s">
        <v>27</v>
      </c>
      <c r="N132" s="41" t="s">
        <v>27</v>
      </c>
      <c r="O132" s="41" t="s">
        <v>27</v>
      </c>
      <c r="P132" s="41" t="s">
        <v>27</v>
      </c>
      <c r="Q132" s="41" t="s">
        <v>27</v>
      </c>
      <c r="R132" s="41" t="s">
        <v>27</v>
      </c>
      <c r="S132" s="41" t="s">
        <v>27</v>
      </c>
    </row>
    <row r="133" spans="1:19" x14ac:dyDescent="0.15">
      <c r="A133" s="40">
        <v>54</v>
      </c>
      <c r="B133" s="41" t="s">
        <v>27</v>
      </c>
      <c r="C133" s="41" t="s">
        <v>27</v>
      </c>
      <c r="D133" s="41" t="s">
        <v>27</v>
      </c>
      <c r="E133" s="41" t="s">
        <v>27</v>
      </c>
      <c r="F133" s="41" t="s">
        <v>27</v>
      </c>
      <c r="G133" s="41" t="s">
        <v>27</v>
      </c>
      <c r="H133" s="41" t="s">
        <v>27</v>
      </c>
      <c r="I133" s="41" t="s">
        <v>27</v>
      </c>
      <c r="J133" s="41" t="s">
        <v>27</v>
      </c>
      <c r="K133" s="41" t="s">
        <v>27</v>
      </c>
      <c r="L133" s="41" t="s">
        <v>27</v>
      </c>
      <c r="M133" s="41" t="s">
        <v>27</v>
      </c>
      <c r="N133" s="41" t="s">
        <v>27</v>
      </c>
      <c r="O133" s="41" t="s">
        <v>27</v>
      </c>
      <c r="P133" s="41" t="s">
        <v>27</v>
      </c>
      <c r="Q133" s="41" t="s">
        <v>27</v>
      </c>
      <c r="R133" s="41" t="s">
        <v>27</v>
      </c>
      <c r="S133" s="41" t="s">
        <v>27</v>
      </c>
    </row>
    <row r="134" spans="1:19" x14ac:dyDescent="0.15">
      <c r="A134" s="40">
        <v>56</v>
      </c>
      <c r="B134" s="41" t="s">
        <v>27</v>
      </c>
      <c r="C134" s="41" t="s">
        <v>27</v>
      </c>
      <c r="D134" s="41" t="s">
        <v>27</v>
      </c>
      <c r="E134" s="41" t="s">
        <v>27</v>
      </c>
      <c r="F134" s="41" t="s">
        <v>27</v>
      </c>
      <c r="G134" s="41" t="s">
        <v>27</v>
      </c>
      <c r="H134" s="41" t="s">
        <v>27</v>
      </c>
      <c r="I134" s="41" t="s">
        <v>27</v>
      </c>
      <c r="J134" s="41" t="s">
        <v>27</v>
      </c>
      <c r="K134" s="41" t="s">
        <v>27</v>
      </c>
      <c r="L134" s="41" t="s">
        <v>27</v>
      </c>
      <c r="M134" s="41" t="s">
        <v>27</v>
      </c>
      <c r="N134" s="41" t="s">
        <v>27</v>
      </c>
      <c r="O134" s="41" t="s">
        <v>27</v>
      </c>
      <c r="P134" s="41" t="s">
        <v>27</v>
      </c>
      <c r="Q134" s="41" t="s">
        <v>27</v>
      </c>
      <c r="R134" s="41" t="s">
        <v>27</v>
      </c>
      <c r="S134" s="41" t="s">
        <v>27</v>
      </c>
    </row>
    <row r="135" spans="1:19" x14ac:dyDescent="0.15">
      <c r="A135" s="40">
        <v>58</v>
      </c>
      <c r="B135" s="41" t="s">
        <v>27</v>
      </c>
      <c r="C135" s="41" t="s">
        <v>27</v>
      </c>
      <c r="D135" s="41" t="s">
        <v>27</v>
      </c>
      <c r="E135" s="41" t="s">
        <v>27</v>
      </c>
      <c r="F135" s="41" t="s">
        <v>27</v>
      </c>
      <c r="G135" s="41" t="s">
        <v>27</v>
      </c>
      <c r="H135" s="41" t="s">
        <v>27</v>
      </c>
      <c r="I135" s="41" t="s">
        <v>27</v>
      </c>
      <c r="J135" s="41" t="s">
        <v>27</v>
      </c>
      <c r="K135" s="41" t="s">
        <v>27</v>
      </c>
      <c r="L135" s="41" t="s">
        <v>27</v>
      </c>
      <c r="M135" s="41" t="s">
        <v>27</v>
      </c>
      <c r="N135" s="41" t="s">
        <v>27</v>
      </c>
      <c r="O135" s="41" t="s">
        <v>27</v>
      </c>
      <c r="P135" s="41" t="s">
        <v>27</v>
      </c>
      <c r="Q135" s="41" t="s">
        <v>27</v>
      </c>
      <c r="R135" s="41" t="s">
        <v>27</v>
      </c>
      <c r="S135" s="41" t="s">
        <v>27</v>
      </c>
    </row>
    <row r="136" spans="1:19" x14ac:dyDescent="0.15">
      <c r="A136" s="40">
        <v>60</v>
      </c>
      <c r="B136" s="41" t="s">
        <v>27</v>
      </c>
      <c r="C136" s="41" t="s">
        <v>27</v>
      </c>
      <c r="D136" s="41" t="s">
        <v>27</v>
      </c>
      <c r="E136" s="41" t="s">
        <v>27</v>
      </c>
      <c r="F136" s="41" t="s">
        <v>27</v>
      </c>
      <c r="G136" s="41" t="s">
        <v>27</v>
      </c>
      <c r="H136" s="41" t="s">
        <v>27</v>
      </c>
      <c r="I136" s="41" t="s">
        <v>27</v>
      </c>
      <c r="J136" s="41" t="s">
        <v>27</v>
      </c>
      <c r="K136" s="41" t="s">
        <v>27</v>
      </c>
      <c r="L136" s="41" t="s">
        <v>27</v>
      </c>
      <c r="M136" s="41" t="s">
        <v>27</v>
      </c>
      <c r="N136" s="41" t="s">
        <v>27</v>
      </c>
      <c r="O136" s="41" t="s">
        <v>27</v>
      </c>
      <c r="P136" s="41" t="s">
        <v>27</v>
      </c>
      <c r="Q136" s="41" t="s">
        <v>27</v>
      </c>
      <c r="R136" s="41" t="s">
        <v>27</v>
      </c>
      <c r="S136" s="41" t="s">
        <v>27</v>
      </c>
    </row>
    <row r="137" spans="1:19" x14ac:dyDescent="0.15">
      <c r="A137" s="42"/>
      <c r="E137" s="42"/>
      <c r="F137" s="42"/>
      <c r="I137" s="42"/>
      <c r="J137" s="42"/>
      <c r="L137" s="38"/>
      <c r="M137" s="5"/>
      <c r="N137" s="38"/>
      <c r="O137" s="38"/>
    </row>
    <row r="138" spans="1:19" x14ac:dyDescent="0.15">
      <c r="A138" s="43" t="s">
        <v>30</v>
      </c>
      <c r="I138" s="44"/>
    </row>
    <row r="139" spans="1:19" x14ac:dyDescent="0.15">
      <c r="A139" s="3" t="s">
        <v>31</v>
      </c>
    </row>
    <row r="140" spans="1:19" x14ac:dyDescent="0.15">
      <c r="A140" s="3" t="s">
        <v>32</v>
      </c>
    </row>
  </sheetData>
  <mergeCells count="7">
    <mergeCell ref="I117:J117"/>
    <mergeCell ref="A1:S1"/>
    <mergeCell ref="I7:J7"/>
    <mergeCell ref="I29:J29"/>
    <mergeCell ref="I51:J51"/>
    <mergeCell ref="I73:J73"/>
    <mergeCell ref="I95:J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ASME B16.47 Series B | API-605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Kolb</dc:creator>
  <cp:lastModifiedBy>Kris Kolb</cp:lastModifiedBy>
  <dcterms:created xsi:type="dcterms:W3CDTF">2019-07-28T12:47:27Z</dcterms:created>
  <dcterms:modified xsi:type="dcterms:W3CDTF">2019-07-28T12:48:44Z</dcterms:modified>
</cp:coreProperties>
</file>